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45" windowWidth="11955" windowHeight="2670" tabRatio="847" activeTab="0"/>
  </bookViews>
  <sheets>
    <sheet name="Income Statement" sheetId="1" r:id="rId1"/>
    <sheet name="Balance Sheet" sheetId="2" r:id="rId2"/>
    <sheet name="Cash Flow" sheetId="3" r:id="rId3"/>
    <sheet name="Statement of changes in Equity" sheetId="4" r:id="rId4"/>
  </sheets>
  <externalReferences>
    <externalReference r:id="rId7"/>
  </externalReferences>
  <definedNames>
    <definedName name="_Fill" hidden="1">#REF!</definedName>
    <definedName name="OUTPUT">#REF!</definedName>
    <definedName name="_xlnm.Print_Area" localSheetId="1">'Balance Sheet'!$A$1:$D$68</definedName>
    <definedName name="_xlnm.Print_Area" localSheetId="2">'Cash Flow'!$A$1:$G$60</definedName>
    <definedName name="_xlnm.Print_Area" localSheetId="0">'Income Statement'!$A$1:$F$56</definedName>
    <definedName name="STANDARD_ROW">#REF!</definedName>
  </definedNames>
  <calcPr fullCalcOnLoad="1"/>
</workbook>
</file>

<file path=xl/sharedStrings.xml><?xml version="1.0" encoding="utf-8"?>
<sst xmlns="http://schemas.openxmlformats.org/spreadsheetml/2006/main" count="157" uniqueCount="121">
  <si>
    <t>Total</t>
  </si>
  <si>
    <t>Inventories</t>
  </si>
  <si>
    <t>Taxation</t>
  </si>
  <si>
    <t>Revenue</t>
  </si>
  <si>
    <t>Retained</t>
  </si>
  <si>
    <t>(Incorporated in Malaysia)</t>
  </si>
  <si>
    <t>(RM '000)</t>
  </si>
  <si>
    <t>Remarks</t>
  </si>
  <si>
    <t>Share Capital</t>
  </si>
  <si>
    <t>Reserves</t>
  </si>
  <si>
    <t>Other deferred liabilities</t>
  </si>
  <si>
    <t>Cash Flows From Operating Activities</t>
  </si>
  <si>
    <t>Adjustments for non-cash items:</t>
  </si>
  <si>
    <t>Depreciation of property, plant and equipment</t>
  </si>
  <si>
    <t>Interest expense</t>
  </si>
  <si>
    <t>Interest income</t>
  </si>
  <si>
    <t>Changes in working capital:</t>
  </si>
  <si>
    <t>Receivables</t>
  </si>
  <si>
    <t>Payables</t>
  </si>
  <si>
    <t>Interest paid</t>
  </si>
  <si>
    <t>Cash Flows From Investing Activities</t>
  </si>
  <si>
    <t>Purchase of property, plant and equipment</t>
  </si>
  <si>
    <t>Interest received</t>
  </si>
  <si>
    <t>Cash Flows From Financing Activities</t>
  </si>
  <si>
    <t>Cash and cash equivalents b/f</t>
  </si>
  <si>
    <t>Cash and cash equivalents c/f</t>
  </si>
  <si>
    <t>Condensed Consolidated Statements of Changes in Equity</t>
  </si>
  <si>
    <t>Balance at beginning of year</t>
  </si>
  <si>
    <t>Balance at end of period</t>
  </si>
  <si>
    <t>Deferred tax assets</t>
  </si>
  <si>
    <t>Cash and cash equivalents</t>
  </si>
  <si>
    <t>ASSETS</t>
  </si>
  <si>
    <t>Non-current assets</t>
  </si>
  <si>
    <t>TOTAL ASSETS</t>
  </si>
  <si>
    <t>EQUITY AND LIABILITIES</t>
  </si>
  <si>
    <t>Equity attributable to the equity holders of the parent</t>
  </si>
  <si>
    <t>TOTAL EQUITY AND LIABILITIES</t>
  </si>
  <si>
    <t>- Equity holders of the Company</t>
  </si>
  <si>
    <t>Net asset per share attributable to ordinary equity holders of the parent(RM)</t>
  </si>
  <si>
    <t>Other operating income</t>
  </si>
  <si>
    <t>Finance costs</t>
  </si>
  <si>
    <t>Property, plant and equipment</t>
  </si>
  <si>
    <t>Current assets</t>
  </si>
  <si>
    <t>Tax recoverable</t>
  </si>
  <si>
    <t>Share capital</t>
  </si>
  <si>
    <t>Total equity</t>
  </si>
  <si>
    <t>Non-current liabilities</t>
  </si>
  <si>
    <t>Trade and other payables</t>
  </si>
  <si>
    <t>Current liabilities</t>
  </si>
  <si>
    <t>Total liabilities</t>
  </si>
  <si>
    <t>Interest</t>
  </si>
  <si>
    <t>holders of the Company during the period</t>
  </si>
  <si>
    <t>Repayment of finance lease</t>
  </si>
  <si>
    <t>Other Comprehensive Income</t>
  </si>
  <si>
    <t>(The Condensed Consolidated Statement of Comprehensive Income should be read in conjunction with the audited Annual</t>
  </si>
  <si>
    <t>Condensed Consolidated Statement of Financial Position</t>
  </si>
  <si>
    <t>Condensed Consolidated Statement of Cash Flow</t>
  </si>
  <si>
    <t>(The Condensed Consolidated Statement of Financial Position should be read in conjunction with the audited Annual</t>
  </si>
  <si>
    <t>(The Condensed Consolidated Statement of Cash Flow should be read in conjunction with the audited Annual Financial</t>
  </si>
  <si>
    <t>Total comprehensive income for the period</t>
  </si>
  <si>
    <t>Earnings</t>
  </si>
  <si>
    <t>(The Condensed Consolidated Statements of Changes in Equity should be read in conjunction with the audited Annual Financial Statements for the</t>
  </si>
  <si>
    <t>Finance lease receivable</t>
  </si>
  <si>
    <t>Net cash generated from operations</t>
  </si>
  <si>
    <t>- Non-controlling interest</t>
  </si>
  <si>
    <t>Non-controlling interest</t>
  </si>
  <si>
    <t>Non-controlling</t>
  </si>
  <si>
    <t>Short term borrowing</t>
  </si>
  <si>
    <t>Repayment of capital</t>
  </si>
  <si>
    <t>Condensed Consolidated Statement of Comprehensive Income</t>
  </si>
  <si>
    <t>CURRENT</t>
  </si>
  <si>
    <t>Comparative</t>
  </si>
  <si>
    <t xml:space="preserve">Qtr ended </t>
  </si>
  <si>
    <t>Cumulative</t>
  </si>
  <si>
    <t>to-date</t>
  </si>
  <si>
    <t>Operating expenses</t>
  </si>
  <si>
    <t>Depreciation</t>
  </si>
  <si>
    <t>Dividends</t>
  </si>
  <si>
    <t>Taxation and Zakat</t>
  </si>
  <si>
    <t>Intangible assets</t>
  </si>
  <si>
    <t>Unrealised foreign exchange Gain</t>
  </si>
  <si>
    <t>Net drawndown of short term borrowing</t>
  </si>
  <si>
    <t>Share of results of associated company</t>
  </si>
  <si>
    <t>Share of results of associates</t>
  </si>
  <si>
    <t>Share</t>
  </si>
  <si>
    <t>Premium</t>
  </si>
  <si>
    <t xml:space="preserve">Other Comprehensive gain/(loss) </t>
  </si>
  <si>
    <t>Trade and other receivables</t>
  </si>
  <si>
    <t>Retirement</t>
  </si>
  <si>
    <t>benefit reserves</t>
  </si>
  <si>
    <t>Bank term loan</t>
  </si>
  <si>
    <t>Finance income</t>
  </si>
  <si>
    <t>3 Months</t>
  </si>
  <si>
    <t>Contract assets</t>
  </si>
  <si>
    <t>Contract liabilities</t>
  </si>
  <si>
    <t>3 months ended</t>
  </si>
  <si>
    <t>Total Comprehensive (loss)/profit</t>
  </si>
  <si>
    <t>Net taxation (paid)/refunded</t>
  </si>
  <si>
    <t>Net (decrease)/increase in cash and cash equivalents</t>
  </si>
  <si>
    <t>Net cash (used)/generated from operating activities</t>
  </si>
  <si>
    <t>Financial Statements for the year ended 31st December 2019)</t>
  </si>
  <si>
    <t>For the first quarter ended 31 March 2020</t>
  </si>
  <si>
    <t>As at 31 March 2020</t>
  </si>
  <si>
    <t>As at 31.03.2020</t>
  </si>
  <si>
    <t>As at 31.12.2019</t>
  </si>
  <si>
    <t>3 months quarter ended 31 March 2020</t>
  </si>
  <si>
    <t>year ended 31st December 2019)</t>
  </si>
  <si>
    <t>Statements for the year ended 31st December 2019)</t>
  </si>
  <si>
    <t>3 months quarter ended 31 March 2019</t>
  </si>
  <si>
    <t>Repayment of term loan</t>
  </si>
  <si>
    <t>Profit/(loss) from operations</t>
  </si>
  <si>
    <t>Profit/(loss) before tax</t>
  </si>
  <si>
    <t>Profit/(loss) after tax</t>
  </si>
  <si>
    <t>Profit/(loss) attributable to:</t>
  </si>
  <si>
    <t xml:space="preserve">Profit/(loss) per share for profit/(loss) attributable to the equity </t>
  </si>
  <si>
    <t>Profit/(loss) Per Share - Basic</t>
  </si>
  <si>
    <t>Net profit/(loss) attributable to shareholders</t>
  </si>
  <si>
    <t xml:space="preserve">Mesiniaga Berhad </t>
  </si>
  <si>
    <t>Registration number: 198101013112 (79244V)</t>
  </si>
  <si>
    <t xml:space="preserve">(Incorporated in Malaysia) </t>
  </si>
  <si>
    <t>Mesiniaga Berhad</t>
  </si>
</sst>
</file>

<file path=xl/styles.xml><?xml version="1.0" encoding="utf-8"?>
<styleSheet xmlns="http://schemas.openxmlformats.org/spreadsheetml/2006/main">
  <numFmts count="26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$&quot;#,##0_);[Red]\(&quot;$&quot;#,##0\)"/>
    <numFmt numFmtId="173" formatCode="_-* #,##0_-;\-* #,##0_-;_-* &quot;-&quot;??_-;_-@_-"/>
    <numFmt numFmtId="174" formatCode="_ &quot;CHF&quot;\ * #,##0_ ;_ &quot;CHF&quot;\ * \-#,##0_ ;_ &quot;CHF&quot;\ * &quot;-&quot;_ ;_ @_ "/>
    <numFmt numFmtId="175" formatCode="#,##0&quot;£&quot;_);[Red]\(#,##0&quot;£&quot;\)"/>
    <numFmt numFmtId="176" formatCode="_(* #,##0.00_);_(* \(#,##0.00\);_(* &quot;-&quot;_);_(@_)"/>
    <numFmt numFmtId="177" formatCode="_(* #,##0_);_(* \(#,##0\);_(* &quot;-&quot;?_);_(@_)"/>
    <numFmt numFmtId="178" formatCode="_-* #,##0.0000_-;\-* #,##0.0000_-;_-* &quot;-&quot;??_-;_-@_-"/>
    <numFmt numFmtId="179" formatCode="[$-4409]dddd\,\ d\ mmmm\,\ yyyy"/>
    <numFmt numFmtId="180" formatCode="[$-409]h:mm:ss\ AM/PM"/>
    <numFmt numFmtId="181" formatCode="_-* #,##0.0_-;\-* #,##0.0_-;_-* &quot;-&quot;??_-;_-@_-"/>
  </numFmts>
  <fonts count="52">
    <font>
      <sz val="12"/>
      <name val="Times New Roman"/>
      <family val="0"/>
    </font>
    <font>
      <sz val="8"/>
      <name val="Arial"/>
      <family val="2"/>
    </font>
    <font>
      <sz val="10"/>
      <name val="Arial"/>
      <family val="2"/>
    </font>
    <font>
      <u val="single"/>
      <sz val="8"/>
      <color indexed="36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2"/>
    </font>
    <font>
      <sz val="10"/>
      <name val="MS Sans Serif"/>
      <family val="2"/>
    </font>
    <font>
      <sz val="10"/>
      <name val="Geneva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sz val="9"/>
      <color indexed="48"/>
      <name val="Arial"/>
      <family val="2"/>
    </font>
    <font>
      <b/>
      <sz val="9"/>
      <color indexed="10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2" fillId="0" borderId="0">
      <alignment/>
      <protection/>
    </xf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8" borderId="0" applyNumberFormat="0" applyBorder="0" applyAlignment="0" applyProtection="0"/>
    <xf numFmtId="38" fontId="1" fillId="29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10" fontId="1" fillId="31" borderId="8" applyNumberFormat="0" applyBorder="0" applyAlignment="0" applyProtection="0"/>
    <xf numFmtId="0" fontId="46" fillId="0" borderId="9" applyNumberFormat="0" applyFill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47" fillId="32" borderId="0" applyNumberFormat="0" applyBorder="0" applyAlignment="0" applyProtection="0"/>
    <xf numFmtId="175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3" borderId="10" applyNumberFormat="0" applyFont="0" applyAlignment="0" applyProtection="0"/>
    <xf numFmtId="0" fontId="48" fillId="26" borderId="11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12" applyNumberFormat="0" applyBorder="0">
      <alignment/>
      <protection/>
    </xf>
    <xf numFmtId="0" fontId="49" fillId="0" borderId="0" applyNumberFormat="0" applyFill="0" applyBorder="0" applyAlignment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173" fontId="8" fillId="0" borderId="0" xfId="42" applyNumberFormat="1" applyFont="1" applyFill="1" applyAlignment="1">
      <alignment/>
    </xf>
    <xf numFmtId="0" fontId="8" fillId="0" borderId="0" xfId="71" applyFont="1" applyFill="1">
      <alignment/>
      <protection/>
    </xf>
    <xf numFmtId="16" fontId="10" fillId="0" borderId="0" xfId="71" applyNumberFormat="1" applyFont="1" applyFill="1" applyAlignment="1">
      <alignment horizontal="center"/>
      <protection/>
    </xf>
    <xf numFmtId="0" fontId="9" fillId="0" borderId="0" xfId="70" applyFont="1" applyFill="1" applyAlignment="1">
      <alignment/>
      <protection/>
    </xf>
    <xf numFmtId="0" fontId="9" fillId="0" borderId="0" xfId="70" applyFont="1" applyFill="1" applyAlignment="1">
      <alignment wrapText="1"/>
      <protection/>
    </xf>
    <xf numFmtId="0" fontId="10" fillId="0" borderId="0" xfId="70" applyFont="1" applyFill="1" applyAlignment="1">
      <alignment/>
      <protection/>
    </xf>
    <xf numFmtId="0" fontId="9" fillId="0" borderId="0" xfId="70" applyFont="1" applyFill="1">
      <alignment/>
      <protection/>
    </xf>
    <xf numFmtId="0" fontId="13" fillId="0" borderId="0" xfId="70" applyFont="1" applyFill="1" applyAlignment="1">
      <alignment horizontal="center"/>
      <protection/>
    </xf>
    <xf numFmtId="0" fontId="13" fillId="0" borderId="0" xfId="70" applyFont="1" applyFill="1" applyAlignment="1">
      <alignment horizontal="center" wrapText="1"/>
      <protection/>
    </xf>
    <xf numFmtId="0" fontId="10" fillId="0" borderId="0" xfId="70" applyFont="1" applyFill="1">
      <alignment/>
      <protection/>
    </xf>
    <xf numFmtId="0" fontId="14" fillId="0" borderId="0" xfId="70" applyFont="1" applyFill="1" applyAlignment="1">
      <alignment wrapText="1"/>
      <protection/>
    </xf>
    <xf numFmtId="0" fontId="15" fillId="0" borderId="0" xfId="70" applyFont="1" applyFill="1" applyAlignment="1">
      <alignment wrapText="1"/>
      <protection/>
    </xf>
    <xf numFmtId="0" fontId="9" fillId="0" borderId="0" xfId="71" applyFont="1" applyFill="1">
      <alignment/>
      <protection/>
    </xf>
    <xf numFmtId="37" fontId="9" fillId="0" borderId="0" xfId="71" applyNumberFormat="1" applyFont="1" applyFill="1">
      <alignment/>
      <protection/>
    </xf>
    <xf numFmtId="0" fontId="8" fillId="0" borderId="0" xfId="71" applyFont="1" applyFill="1" quotePrefix="1">
      <alignment/>
      <protection/>
    </xf>
    <xf numFmtId="43" fontId="8" fillId="0" borderId="0" xfId="42" applyNumberFormat="1" applyFont="1" applyFill="1" applyAlignment="1">
      <alignment/>
    </xf>
    <xf numFmtId="173" fontId="9" fillId="0" borderId="0" xfId="42" applyNumberFormat="1" applyFont="1" applyFill="1" applyAlignment="1">
      <alignment/>
    </xf>
    <xf numFmtId="0" fontId="10" fillId="0" borderId="0" xfId="71" applyFont="1" applyFill="1">
      <alignment/>
      <protection/>
    </xf>
    <xf numFmtId="0" fontId="11" fillId="0" borderId="0" xfId="71" applyFont="1" applyFill="1">
      <alignment/>
      <protection/>
    </xf>
    <xf numFmtId="0" fontId="9" fillId="0" borderId="0" xfId="71" applyFont="1" applyFill="1" applyAlignment="1">
      <alignment horizontal="center"/>
      <protection/>
    </xf>
    <xf numFmtId="0" fontId="12" fillId="0" borderId="0" xfId="71" applyFont="1" applyFill="1" applyAlignment="1">
      <alignment horizontal="right"/>
      <protection/>
    </xf>
    <xf numFmtId="0" fontId="9" fillId="0" borderId="0" xfId="71" applyFont="1" applyFill="1" applyAlignment="1">
      <alignment horizontal="right"/>
      <protection/>
    </xf>
    <xf numFmtId="0" fontId="10" fillId="0" borderId="0" xfId="70" applyFont="1" applyFill="1" applyAlignment="1">
      <alignment horizontal="right" wrapText="1"/>
      <protection/>
    </xf>
    <xf numFmtId="0" fontId="9" fillId="0" borderId="0" xfId="71" applyFont="1" applyFill="1" applyBorder="1">
      <alignment/>
      <protection/>
    </xf>
    <xf numFmtId="169" fontId="9" fillId="0" borderId="0" xfId="70" applyNumberFormat="1" applyFont="1" applyFill="1">
      <alignment/>
      <protection/>
    </xf>
    <xf numFmtId="43" fontId="9" fillId="0" borderId="0" xfId="42" applyFont="1" applyFill="1" applyAlignment="1">
      <alignment/>
    </xf>
    <xf numFmtId="0" fontId="12" fillId="0" borderId="0" xfId="71" applyFont="1" applyFill="1">
      <alignment/>
      <protection/>
    </xf>
    <xf numFmtId="169" fontId="9" fillId="0" borderId="0" xfId="71" applyNumberFormat="1" applyFont="1" applyFill="1">
      <alignment/>
      <protection/>
    </xf>
    <xf numFmtId="0" fontId="8" fillId="0" borderId="0" xfId="71" applyFont="1" applyFill="1" applyBorder="1">
      <alignment/>
      <protection/>
    </xf>
    <xf numFmtId="169" fontId="9" fillId="0" borderId="0" xfId="71" applyNumberFormat="1" applyFont="1" applyFill="1" applyBorder="1">
      <alignment/>
      <protection/>
    </xf>
    <xf numFmtId="169" fontId="9" fillId="0" borderId="14" xfId="71" applyNumberFormat="1" applyFont="1" applyFill="1" applyBorder="1">
      <alignment/>
      <protection/>
    </xf>
    <xf numFmtId="169" fontId="16" fillId="0" borderId="0" xfId="42" applyNumberFormat="1" applyFont="1" applyFill="1" applyAlignment="1">
      <alignment/>
    </xf>
    <xf numFmtId="0" fontId="17" fillId="0" borderId="0" xfId="71" applyFont="1" applyFill="1">
      <alignment/>
      <protection/>
    </xf>
    <xf numFmtId="15" fontId="17" fillId="0" borderId="0" xfId="71" applyNumberFormat="1" applyFont="1" applyFill="1">
      <alignment/>
      <protection/>
    </xf>
    <xf numFmtId="173" fontId="8" fillId="0" borderId="0" xfId="42" applyNumberFormat="1" applyFont="1" applyFill="1" applyAlignment="1">
      <alignment horizontal="center"/>
    </xf>
    <xf numFmtId="16" fontId="8" fillId="0" borderId="0" xfId="71" applyNumberFormat="1" applyFont="1" applyFill="1" applyAlignment="1">
      <alignment horizontal="center"/>
      <protection/>
    </xf>
    <xf numFmtId="15" fontId="11" fillId="0" borderId="0" xfId="71" applyNumberFormat="1" applyFont="1" applyFill="1">
      <alignment/>
      <protection/>
    </xf>
    <xf numFmtId="177" fontId="9" fillId="0" borderId="0" xfId="42" applyNumberFormat="1" applyFont="1" applyFill="1" applyAlignment="1">
      <alignment/>
    </xf>
    <xf numFmtId="177" fontId="10" fillId="0" borderId="0" xfId="42" applyNumberFormat="1" applyFont="1" applyFill="1" applyAlignment="1">
      <alignment horizontal="center"/>
    </xf>
    <xf numFmtId="177" fontId="9" fillId="0" borderId="0" xfId="42" applyNumberFormat="1" applyFont="1" applyFill="1" applyBorder="1" applyAlignment="1">
      <alignment/>
    </xf>
    <xf numFmtId="177" fontId="9" fillId="0" borderId="0" xfId="42" applyNumberFormat="1" applyFont="1" applyFill="1" applyBorder="1" applyAlignment="1">
      <alignment horizontal="right"/>
    </xf>
    <xf numFmtId="173" fontId="16" fillId="0" borderId="0" xfId="42" applyNumberFormat="1" applyFont="1" applyFill="1" applyAlignment="1">
      <alignment/>
    </xf>
    <xf numFmtId="173" fontId="12" fillId="0" borderId="0" xfId="42" applyNumberFormat="1" applyFont="1" applyFill="1" applyAlignment="1">
      <alignment horizontal="right"/>
    </xf>
    <xf numFmtId="173" fontId="9" fillId="0" borderId="0" xfId="42" applyNumberFormat="1" applyFont="1" applyFill="1" applyAlignment="1">
      <alignment horizontal="right"/>
    </xf>
    <xf numFmtId="173" fontId="9" fillId="0" borderId="0" xfId="42" applyNumberFormat="1" applyFont="1" applyFill="1" applyAlignment="1" applyProtection="1">
      <alignment/>
      <protection/>
    </xf>
    <xf numFmtId="173" fontId="9" fillId="0" borderId="15" xfId="42" applyNumberFormat="1" applyFont="1" applyFill="1" applyBorder="1" applyAlignment="1">
      <alignment/>
    </xf>
    <xf numFmtId="173" fontId="9" fillId="0" borderId="4" xfId="42" applyNumberFormat="1" applyFont="1" applyFill="1" applyBorder="1" applyAlignment="1">
      <alignment/>
    </xf>
    <xf numFmtId="173" fontId="9" fillId="0" borderId="0" xfId="42" applyNumberFormat="1" applyFont="1" applyFill="1" applyBorder="1" applyAlignment="1">
      <alignment/>
    </xf>
    <xf numFmtId="177" fontId="9" fillId="0" borderId="16" xfId="42" applyNumberFormat="1" applyFont="1" applyFill="1" applyBorder="1" applyAlignment="1">
      <alignment/>
    </xf>
    <xf numFmtId="173" fontId="9" fillId="0" borderId="16" xfId="42" applyNumberFormat="1" applyFont="1" applyFill="1" applyBorder="1" applyAlignment="1" applyProtection="1">
      <alignment/>
      <protection/>
    </xf>
    <xf numFmtId="3" fontId="9" fillId="0" borderId="0" xfId="71" applyNumberFormat="1" applyFont="1" applyFill="1" applyAlignment="1">
      <alignment horizontal="right"/>
      <protection/>
    </xf>
    <xf numFmtId="171" fontId="9" fillId="0" borderId="0" xfId="71" applyNumberFormat="1" applyFont="1" applyFill="1">
      <alignment/>
      <protection/>
    </xf>
    <xf numFmtId="3" fontId="8" fillId="0" borderId="0" xfId="42" applyNumberFormat="1" applyFont="1" applyFill="1" applyAlignment="1" quotePrefix="1">
      <alignment horizontal="right"/>
    </xf>
    <xf numFmtId="0" fontId="11" fillId="0" borderId="0" xfId="71" applyFont="1" applyFill="1" applyAlignment="1" quotePrefix="1">
      <alignment horizontal="center"/>
      <protection/>
    </xf>
    <xf numFmtId="0" fontId="10" fillId="0" borderId="0" xfId="71" applyFont="1" applyFill="1" applyAlignment="1">
      <alignment horizontal="center"/>
      <protection/>
    </xf>
    <xf numFmtId="177" fontId="9" fillId="0" borderId="14" xfId="42" applyNumberFormat="1" applyFont="1" applyFill="1" applyBorder="1" applyAlignment="1">
      <alignment/>
    </xf>
    <xf numFmtId="176" fontId="9" fillId="0" borderId="0" xfId="71" applyNumberFormat="1" applyFont="1" applyFill="1">
      <alignment/>
      <protection/>
    </xf>
    <xf numFmtId="3" fontId="8" fillId="0" borderId="0" xfId="42" applyNumberFormat="1" applyFont="1" applyFill="1" applyBorder="1" applyAlignment="1">
      <alignment horizontal="right"/>
    </xf>
    <xf numFmtId="3" fontId="8" fillId="0" borderId="0" xfId="42" applyNumberFormat="1" applyFont="1" applyFill="1" applyAlignment="1">
      <alignment horizontal="right"/>
    </xf>
    <xf numFmtId="3" fontId="8" fillId="0" borderId="16" xfId="42" applyNumberFormat="1" applyFont="1" applyFill="1" applyBorder="1" applyAlignment="1">
      <alignment horizontal="right"/>
    </xf>
    <xf numFmtId="3" fontId="8" fillId="0" borderId="15" xfId="42" applyNumberFormat="1" applyFont="1" applyFill="1" applyBorder="1" applyAlignment="1">
      <alignment horizontal="right"/>
    </xf>
    <xf numFmtId="3" fontId="8" fillId="0" borderId="0" xfId="74" applyNumberFormat="1" applyFont="1" applyFill="1" applyAlignment="1">
      <alignment horizontal="right"/>
    </xf>
    <xf numFmtId="2" fontId="8" fillId="0" borderId="0" xfId="42" applyNumberFormat="1" applyFont="1" applyFill="1" applyBorder="1" applyAlignment="1">
      <alignment horizontal="right"/>
    </xf>
    <xf numFmtId="2" fontId="8" fillId="0" borderId="0" xfId="42" applyNumberFormat="1" applyFont="1" applyFill="1" applyAlignment="1">
      <alignment horizontal="right"/>
    </xf>
    <xf numFmtId="2" fontId="8" fillId="0" borderId="15" xfId="42" applyNumberFormat="1" applyFont="1" applyFill="1" applyBorder="1" applyAlignment="1">
      <alignment horizontal="right"/>
    </xf>
    <xf numFmtId="3" fontId="8" fillId="0" borderId="16" xfId="42" applyNumberFormat="1" applyFont="1" applyFill="1" applyBorder="1" applyAlignment="1" quotePrefix="1">
      <alignment horizontal="right"/>
    </xf>
    <xf numFmtId="173" fontId="9" fillId="0" borderId="0" xfId="71" applyNumberFormat="1" applyFont="1" applyFill="1">
      <alignment/>
      <protection/>
    </xf>
    <xf numFmtId="177" fontId="9" fillId="0" borderId="0" xfId="71" applyNumberFormat="1" applyFont="1" applyFill="1">
      <alignment/>
      <protection/>
    </xf>
    <xf numFmtId="0" fontId="8" fillId="0" borderId="0" xfId="71" applyNumberFormat="1" applyFont="1" applyFill="1">
      <alignment/>
      <protection/>
    </xf>
    <xf numFmtId="0" fontId="8" fillId="0" borderId="16" xfId="42" applyNumberFormat="1" applyFont="1" applyFill="1" applyBorder="1" applyAlignment="1" quotePrefix="1">
      <alignment horizontal="center"/>
    </xf>
    <xf numFmtId="0" fontId="8" fillId="0" borderId="0" xfId="42" applyNumberFormat="1" applyFont="1" applyFill="1" applyBorder="1" applyAlignment="1">
      <alignment horizontal="center"/>
    </xf>
    <xf numFmtId="0" fontId="9" fillId="0" borderId="0" xfId="71" applyNumberFormat="1" applyFont="1" applyFill="1">
      <alignment/>
      <protection/>
    </xf>
    <xf numFmtId="2" fontId="9" fillId="0" borderId="0" xfId="71" applyNumberFormat="1" applyFont="1" applyFill="1">
      <alignment/>
      <protection/>
    </xf>
    <xf numFmtId="43" fontId="9" fillId="0" borderId="0" xfId="71" applyNumberFormat="1" applyFont="1" applyFill="1">
      <alignment/>
      <protection/>
    </xf>
    <xf numFmtId="0" fontId="11" fillId="0" borderId="0" xfId="42" applyNumberFormat="1" applyFont="1" applyFill="1" applyAlignment="1" quotePrefix="1">
      <alignment horizontal="center"/>
    </xf>
    <xf numFmtId="41" fontId="9" fillId="0" borderId="0" xfId="71" applyNumberFormat="1" applyFont="1" applyFill="1">
      <alignment/>
      <protection/>
    </xf>
    <xf numFmtId="3" fontId="9" fillId="0" borderId="0" xfId="71" applyNumberFormat="1" applyFont="1" applyFill="1">
      <alignment/>
      <protection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stom - Style8" xfId="47"/>
    <cellStyle name="Explanatory Text" xfId="48"/>
    <cellStyle name="Followed Hyperlink" xfId="49"/>
    <cellStyle name="Good" xfId="50"/>
    <cellStyle name="Grey" xfId="51"/>
    <cellStyle name="Header1" xfId="52"/>
    <cellStyle name="Header2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Input [yellow]" xfId="60"/>
    <cellStyle name="Linked Cell" xfId="61"/>
    <cellStyle name="Milliers [0]_AR1194" xfId="62"/>
    <cellStyle name="Milliers_AR1194" xfId="63"/>
    <cellStyle name="Monétaire [0]_AR1194" xfId="64"/>
    <cellStyle name="Monétaire_AR1194" xfId="65"/>
    <cellStyle name="Neutral" xfId="66"/>
    <cellStyle name="Normal - Style1" xfId="67"/>
    <cellStyle name="Normal 2" xfId="68"/>
    <cellStyle name="Normal 3" xfId="69"/>
    <cellStyle name="Normal_Financial Statement2002" xfId="70"/>
    <cellStyle name="Normal_KLSE4Q05" xfId="71"/>
    <cellStyle name="Note" xfId="72"/>
    <cellStyle name="Output" xfId="73"/>
    <cellStyle name="Percent" xfId="74"/>
    <cellStyle name="Percent [2]" xfId="75"/>
    <cellStyle name="Percent 2" xfId="76"/>
    <cellStyle name="Percent 3" xfId="77"/>
    <cellStyle name="PERCENTAGE" xfId="78"/>
    <cellStyle name="Title" xfId="79"/>
    <cellStyle name="Total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ahida\My%20Documents\consol%202006\3Q06\winnt\trash\My%20Documents\Clients\Mesiniaga\2001\My%20Documents\SteelformInd(M)SB\Backu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 movement"/>
      <sheetName val="BS movement (2)"/>
      <sheetName val="Lead -MASB7"/>
      <sheetName val="Workings-WIP"/>
      <sheetName val="Income statement "/>
      <sheetName val="CWIP"/>
      <sheetName val="CWIP-BS (2)"/>
      <sheetName val="Sales cut off test"/>
      <sheetName val="Disclosure items"/>
      <sheetName val="reclass"/>
      <sheetName val="CWIP-BS (3)"/>
      <sheetName val="CIS"/>
      <sheetName val="CBS"/>
      <sheetName val="ConsolAdj"/>
      <sheetName val="ConsolWork1"/>
      <sheetName val="ConsolWork2"/>
      <sheetName val="AssoProof"/>
      <sheetName val="MIProof"/>
      <sheetName val="MB-IS"/>
      <sheetName val="MB-BS"/>
      <sheetName val="MB-Adj"/>
      <sheetName val="VAD-IS"/>
      <sheetName val="VAD-BS"/>
      <sheetName val="VAD-Adj"/>
      <sheetName val="MSC-IS"/>
      <sheetName val="MSC-BS"/>
      <sheetName val="MSC-Adj"/>
      <sheetName val="SSO-IS"/>
      <sheetName val="SSO-BS"/>
      <sheetName val="SSO-Adj"/>
      <sheetName val="TEC-IS"/>
      <sheetName val="TEC-BS"/>
      <sheetName val="TEC-Adj"/>
      <sheetName val="MMS-IS"/>
      <sheetName val="MMS-BS"/>
      <sheetName val="MMS-Adj"/>
      <sheetName val="PT-IS"/>
      <sheetName val="PT-BS"/>
      <sheetName val="PT-Adj"/>
      <sheetName val="NAV-IS"/>
      <sheetName val="NAV-BS"/>
      <sheetName val="NAV-Adj"/>
      <sheetName val="ALL-IS"/>
      <sheetName val="ALL-BS"/>
      <sheetName val="ALL-Ad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abSelected="1" zoomScale="98" zoomScaleNormal="98" zoomScalePageLayoutView="0" workbookViewId="0" topLeftCell="A1">
      <selection activeCell="E24" sqref="E24"/>
    </sheetView>
  </sheetViews>
  <sheetFormatPr defaultColWidth="8.00390625" defaultRowHeight="15.75"/>
  <cols>
    <col min="1" max="1" width="52.50390625" style="13" customWidth="1"/>
    <col min="2" max="3" width="11.875" style="17" customWidth="1"/>
    <col min="4" max="4" width="2.375" style="17" customWidth="1"/>
    <col min="5" max="6" width="11.875" style="17" customWidth="1"/>
    <col min="7" max="16384" width="8.00390625" style="13" customWidth="1"/>
  </cols>
  <sheetData>
    <row r="1" spans="1:6" ht="12">
      <c r="A1" s="33" t="s">
        <v>117</v>
      </c>
      <c r="B1" s="1"/>
      <c r="C1" s="1"/>
      <c r="D1" s="1"/>
      <c r="E1" s="1"/>
      <c r="F1" s="1"/>
    </row>
    <row r="2" spans="1:6" ht="12">
      <c r="A2" s="33" t="s">
        <v>118</v>
      </c>
      <c r="B2" s="1"/>
      <c r="C2" s="1"/>
      <c r="D2" s="1"/>
      <c r="E2" s="1"/>
      <c r="F2" s="1"/>
    </row>
    <row r="3" spans="1:6" ht="12">
      <c r="A3" s="33" t="s">
        <v>119</v>
      </c>
      <c r="B3" s="1"/>
      <c r="C3" s="1"/>
      <c r="D3" s="1"/>
      <c r="E3" s="1"/>
      <c r="F3" s="1"/>
    </row>
    <row r="4" spans="1:6" ht="12">
      <c r="A4" s="33" t="s">
        <v>69</v>
      </c>
      <c r="B4" s="1"/>
      <c r="C4" s="1"/>
      <c r="D4" s="1"/>
      <c r="E4" s="1"/>
      <c r="F4" s="1"/>
    </row>
    <row r="5" spans="1:6" ht="12">
      <c r="A5" s="34" t="s">
        <v>101</v>
      </c>
      <c r="B5" s="1"/>
      <c r="C5" s="1"/>
      <c r="D5" s="1"/>
      <c r="E5" s="1"/>
      <c r="F5" s="1"/>
    </row>
    <row r="6" spans="1:6" ht="12">
      <c r="A6" s="2"/>
      <c r="B6" s="1"/>
      <c r="C6" s="1"/>
      <c r="D6" s="1"/>
      <c r="E6" s="1"/>
      <c r="F6" s="1"/>
    </row>
    <row r="7" spans="1:6" ht="12">
      <c r="A7" s="2"/>
      <c r="B7" s="1"/>
      <c r="C7" s="1"/>
      <c r="D7" s="1"/>
      <c r="E7" s="1"/>
      <c r="F7" s="1"/>
    </row>
    <row r="8" spans="1:6" ht="12">
      <c r="A8" s="33"/>
      <c r="B8" s="1"/>
      <c r="C8" s="1"/>
      <c r="D8" s="1"/>
      <c r="E8" s="1"/>
      <c r="F8" s="1"/>
    </row>
    <row r="9" spans="1:6" ht="12">
      <c r="A9" s="2"/>
      <c r="B9" s="1"/>
      <c r="C9" s="35"/>
      <c r="D9" s="1"/>
      <c r="E9" s="1"/>
      <c r="F9" s="35"/>
    </row>
    <row r="10" spans="1:6" s="72" customFormat="1" ht="12">
      <c r="A10" s="69"/>
      <c r="B10" s="70">
        <v>2020</v>
      </c>
      <c r="C10" s="70">
        <v>2019</v>
      </c>
      <c r="D10" s="71"/>
      <c r="E10" s="70">
        <v>2020</v>
      </c>
      <c r="F10" s="70">
        <v>2019</v>
      </c>
    </row>
    <row r="11" spans="1:6" ht="12">
      <c r="A11" s="2"/>
      <c r="B11" s="35" t="s">
        <v>70</v>
      </c>
      <c r="C11" s="35" t="s">
        <v>71</v>
      </c>
      <c r="D11" s="35"/>
      <c r="E11" s="35" t="s">
        <v>92</v>
      </c>
      <c r="F11" s="35" t="s">
        <v>92</v>
      </c>
    </row>
    <row r="12" spans="1:6" ht="12">
      <c r="A12" s="2"/>
      <c r="B12" s="35" t="s">
        <v>72</v>
      </c>
      <c r="C12" s="35" t="s">
        <v>72</v>
      </c>
      <c r="D12" s="35"/>
      <c r="E12" s="35" t="s">
        <v>73</v>
      </c>
      <c r="F12" s="35" t="s">
        <v>73</v>
      </c>
    </row>
    <row r="13" spans="1:6" ht="12">
      <c r="A13" s="2"/>
      <c r="B13" s="36">
        <v>43555</v>
      </c>
      <c r="C13" s="36">
        <v>43190</v>
      </c>
      <c r="D13" s="35"/>
      <c r="E13" s="35" t="s">
        <v>74</v>
      </c>
      <c r="F13" s="35" t="s">
        <v>74</v>
      </c>
    </row>
    <row r="14" spans="1:6" ht="12">
      <c r="A14" s="2"/>
      <c r="B14" s="35" t="s">
        <v>6</v>
      </c>
      <c r="C14" s="35" t="s">
        <v>6</v>
      </c>
      <c r="D14" s="35"/>
      <c r="E14" s="35" t="s">
        <v>6</v>
      </c>
      <c r="F14" s="35" t="s">
        <v>6</v>
      </c>
    </row>
    <row r="15" spans="1:6" ht="12">
      <c r="A15" s="2"/>
      <c r="B15" s="1"/>
      <c r="C15" s="1"/>
      <c r="D15" s="1"/>
      <c r="E15" s="1"/>
      <c r="F15" s="1"/>
    </row>
    <row r="16" spans="1:6" ht="12">
      <c r="A16" s="2" t="s">
        <v>3</v>
      </c>
      <c r="B16" s="58">
        <v>45899</v>
      </c>
      <c r="C16" s="58">
        <v>32375</v>
      </c>
      <c r="D16" s="59"/>
      <c r="E16" s="58">
        <v>45899</v>
      </c>
      <c r="F16" s="58">
        <v>32375</v>
      </c>
    </row>
    <row r="17" spans="1:6" ht="12">
      <c r="A17" s="2"/>
      <c r="B17" s="59"/>
      <c r="C17" s="59"/>
      <c r="D17" s="59"/>
      <c r="E17" s="59"/>
      <c r="F17" s="59"/>
    </row>
    <row r="18" spans="1:6" ht="12">
      <c r="A18" s="2" t="s">
        <v>75</v>
      </c>
      <c r="B18" s="58">
        <v>-43559</v>
      </c>
      <c r="C18" s="58">
        <v>-35059</v>
      </c>
      <c r="D18" s="59"/>
      <c r="E18" s="58">
        <v>-43559</v>
      </c>
      <c r="F18" s="58">
        <v>-35059</v>
      </c>
    </row>
    <row r="19" spans="1:6" ht="12">
      <c r="A19" s="2"/>
      <c r="B19" s="59"/>
      <c r="C19" s="59"/>
      <c r="D19" s="59"/>
      <c r="E19" s="59"/>
      <c r="F19" s="59"/>
    </row>
    <row r="20" spans="1:6" ht="12">
      <c r="A20" s="2" t="s">
        <v>76</v>
      </c>
      <c r="B20" s="58">
        <v>-1013</v>
      </c>
      <c r="C20" s="58">
        <v>-1075</v>
      </c>
      <c r="D20" s="59"/>
      <c r="E20" s="58">
        <v>-1013</v>
      </c>
      <c r="F20" s="58">
        <v>-1075</v>
      </c>
    </row>
    <row r="21" spans="1:6" ht="12">
      <c r="A21" s="2"/>
      <c r="B21" s="59"/>
      <c r="C21" s="59"/>
      <c r="D21" s="59"/>
      <c r="E21" s="59"/>
      <c r="F21" s="59"/>
    </row>
    <row r="22" spans="1:6" ht="12">
      <c r="A22" s="2" t="s">
        <v>39</v>
      </c>
      <c r="B22" s="58">
        <v>136</v>
      </c>
      <c r="C22" s="58">
        <v>28</v>
      </c>
      <c r="D22" s="59"/>
      <c r="E22" s="58">
        <v>136</v>
      </c>
      <c r="F22" s="58">
        <v>28</v>
      </c>
    </row>
    <row r="23" spans="1:6" ht="12">
      <c r="A23" s="2"/>
      <c r="B23" s="60"/>
      <c r="C23" s="60"/>
      <c r="D23" s="59"/>
      <c r="E23" s="60"/>
      <c r="F23" s="60"/>
    </row>
    <row r="24" spans="1:6" ht="12">
      <c r="A24" s="2" t="s">
        <v>110</v>
      </c>
      <c r="B24" s="58">
        <f>SUM(B16:B22)</f>
        <v>1463</v>
      </c>
      <c r="C24" s="58">
        <f>SUM(C16:C22)</f>
        <v>-3731</v>
      </c>
      <c r="D24" s="59"/>
      <c r="E24" s="58">
        <f>SUM(E16:E22)</f>
        <v>1463</v>
      </c>
      <c r="F24" s="58">
        <f>SUM(F16:F22)</f>
        <v>-3731</v>
      </c>
    </row>
    <row r="25" spans="1:6" ht="12">
      <c r="A25" s="2"/>
      <c r="B25" s="59"/>
      <c r="C25" s="59"/>
      <c r="D25" s="59"/>
      <c r="E25" s="59"/>
      <c r="F25" s="59"/>
    </row>
    <row r="26" spans="1:6" ht="12">
      <c r="A26" s="2" t="s">
        <v>40</v>
      </c>
      <c r="B26" s="58">
        <v>-99</v>
      </c>
      <c r="C26" s="58">
        <v>-250</v>
      </c>
      <c r="D26" s="59"/>
      <c r="E26" s="58">
        <v>-99</v>
      </c>
      <c r="F26" s="58">
        <v>-250</v>
      </c>
    </row>
    <row r="27" spans="1:6" ht="12">
      <c r="A27" s="2" t="s">
        <v>91</v>
      </c>
      <c r="B27" s="58">
        <v>530</v>
      </c>
      <c r="C27" s="58">
        <v>227</v>
      </c>
      <c r="D27" s="59"/>
      <c r="E27" s="58">
        <v>530</v>
      </c>
      <c r="F27" s="58">
        <v>227</v>
      </c>
    </row>
    <row r="28" spans="1:6" ht="12">
      <c r="A28" s="2" t="s">
        <v>82</v>
      </c>
      <c r="B28" s="58">
        <v>0</v>
      </c>
      <c r="C28" s="58">
        <v>-7</v>
      </c>
      <c r="D28" s="59"/>
      <c r="E28" s="58">
        <v>0</v>
      </c>
      <c r="F28" s="58">
        <v>-7</v>
      </c>
    </row>
    <row r="29" spans="1:6" ht="12">
      <c r="A29" s="2"/>
      <c r="B29" s="60"/>
      <c r="C29" s="60"/>
      <c r="D29" s="59"/>
      <c r="E29" s="66"/>
      <c r="F29" s="66"/>
    </row>
    <row r="30" spans="1:9" ht="12">
      <c r="A30" s="2" t="s">
        <v>111</v>
      </c>
      <c r="B30" s="59">
        <f>SUM(B24:B29)</f>
        <v>1894</v>
      </c>
      <c r="C30" s="59">
        <f>SUM(C24:C29)</f>
        <v>-3761</v>
      </c>
      <c r="D30" s="59"/>
      <c r="E30" s="59">
        <f>SUM(E24:E29)</f>
        <v>1894</v>
      </c>
      <c r="F30" s="59">
        <f>SUM(F24:F29)</f>
        <v>-3761</v>
      </c>
      <c r="I30" s="77"/>
    </row>
    <row r="31" spans="1:6" ht="12">
      <c r="A31" s="2"/>
      <c r="B31" s="59"/>
      <c r="C31" s="59"/>
      <c r="D31" s="59"/>
      <c r="E31" s="59"/>
      <c r="F31" s="59"/>
    </row>
    <row r="32" spans="1:9" ht="12">
      <c r="A32" s="2" t="s">
        <v>78</v>
      </c>
      <c r="B32" s="58">
        <v>-41</v>
      </c>
      <c r="C32" s="58">
        <v>-35</v>
      </c>
      <c r="D32" s="59"/>
      <c r="E32" s="58">
        <v>-41</v>
      </c>
      <c r="F32" s="53">
        <v>-35</v>
      </c>
      <c r="I32" s="77"/>
    </row>
    <row r="33" spans="1:6" ht="12">
      <c r="A33" s="2"/>
      <c r="B33" s="60"/>
      <c r="C33" s="60"/>
      <c r="D33" s="59"/>
      <c r="E33" s="60"/>
      <c r="F33" s="60"/>
    </row>
    <row r="34" spans="1:6" s="24" customFormat="1" ht="12">
      <c r="A34" s="29" t="s">
        <v>112</v>
      </c>
      <c r="B34" s="58">
        <f>SUM(B30:B33)</f>
        <v>1853</v>
      </c>
      <c r="C34" s="58">
        <f>SUM(C30:C33)</f>
        <v>-3796</v>
      </c>
      <c r="D34" s="58"/>
      <c r="E34" s="58">
        <f>SUM(E30:E33)</f>
        <v>1853</v>
      </c>
      <c r="F34" s="58">
        <f>SUM(F30:F33)</f>
        <v>-3796</v>
      </c>
    </row>
    <row r="35" spans="1:6" ht="12">
      <c r="A35" s="2"/>
      <c r="B35" s="59"/>
      <c r="C35" s="59"/>
      <c r="D35" s="59"/>
      <c r="E35" s="59"/>
      <c r="F35" s="59"/>
    </row>
    <row r="36" spans="1:6" ht="12">
      <c r="A36" s="2" t="s">
        <v>86</v>
      </c>
      <c r="B36" s="60">
        <v>0</v>
      </c>
      <c r="C36" s="60">
        <v>0</v>
      </c>
      <c r="D36" s="59"/>
      <c r="E36" s="60">
        <v>0</v>
      </c>
      <c r="F36" s="60">
        <v>0</v>
      </c>
    </row>
    <row r="37" spans="1:6" ht="12">
      <c r="A37" s="2"/>
      <c r="B37" s="59"/>
      <c r="C37" s="59"/>
      <c r="D37" s="59"/>
      <c r="E37" s="59"/>
      <c r="F37" s="59"/>
    </row>
    <row r="38" spans="1:6" ht="12.75" thickBot="1">
      <c r="A38" s="2" t="s">
        <v>96</v>
      </c>
      <c r="B38" s="61">
        <f>SUM(B34:B36)</f>
        <v>1853</v>
      </c>
      <c r="C38" s="61">
        <f>SUM(C34:C36)</f>
        <v>-3796</v>
      </c>
      <c r="D38" s="59"/>
      <c r="E38" s="61">
        <f>SUM(E34:E36)</f>
        <v>1853</v>
      </c>
      <c r="F38" s="61">
        <f>SUM(F34:F36)</f>
        <v>-3796</v>
      </c>
    </row>
    <row r="39" spans="1:6" ht="12.75" thickTop="1">
      <c r="A39" s="2"/>
      <c r="B39" s="59"/>
      <c r="C39" s="59"/>
      <c r="D39" s="59"/>
      <c r="E39" s="59"/>
      <c r="F39" s="59"/>
    </row>
    <row r="40" spans="1:6" ht="12">
      <c r="A40" s="2"/>
      <c r="B40" s="62"/>
      <c r="C40" s="62"/>
      <c r="D40" s="59"/>
      <c r="E40" s="62"/>
      <c r="F40" s="62"/>
    </row>
    <row r="41" spans="1:6" ht="12">
      <c r="A41" s="2" t="s">
        <v>113</v>
      </c>
      <c r="B41" s="59"/>
      <c r="C41" s="59"/>
      <c r="D41" s="59"/>
      <c r="E41" s="59"/>
      <c r="F41" s="59"/>
    </row>
    <row r="42" spans="1:6" ht="12">
      <c r="A42" s="15" t="s">
        <v>37</v>
      </c>
      <c r="B42" s="58">
        <f>B44-B43</f>
        <v>1789</v>
      </c>
      <c r="C42" s="58">
        <v>-3849</v>
      </c>
      <c r="D42" s="59"/>
      <c r="E42" s="58">
        <f>E44-E43</f>
        <v>1789</v>
      </c>
      <c r="F42" s="59">
        <v>-3849.176399999998</v>
      </c>
    </row>
    <row r="43" spans="1:6" ht="12">
      <c r="A43" s="15" t="s">
        <v>64</v>
      </c>
      <c r="B43" s="60">
        <v>64</v>
      </c>
      <c r="C43" s="60">
        <v>53.311</v>
      </c>
      <c r="D43" s="59"/>
      <c r="E43" s="60">
        <v>64</v>
      </c>
      <c r="F43" s="66">
        <v>53.311</v>
      </c>
    </row>
    <row r="44" spans="1:6" ht="12.75" thickBot="1">
      <c r="A44" s="2"/>
      <c r="B44" s="61">
        <f>B38</f>
        <v>1853</v>
      </c>
      <c r="C44" s="61">
        <f>SUM(C42:C43)</f>
        <v>-3795.689</v>
      </c>
      <c r="D44" s="58"/>
      <c r="E44" s="61">
        <f>E38</f>
        <v>1853</v>
      </c>
      <c r="F44" s="61">
        <f>SUM(F42:F43)</f>
        <v>-3795.865399999998</v>
      </c>
    </row>
    <row r="45" spans="1:6" ht="12.75" thickTop="1">
      <c r="A45" s="2"/>
      <c r="B45" s="58"/>
      <c r="C45" s="58"/>
      <c r="D45" s="58"/>
      <c r="E45" s="58"/>
      <c r="F45" s="58"/>
    </row>
    <row r="46" spans="1:6" ht="12">
      <c r="A46" s="15"/>
      <c r="B46" s="64"/>
      <c r="C46" s="64"/>
      <c r="D46" s="64"/>
      <c r="E46" s="64"/>
      <c r="F46" s="64"/>
    </row>
    <row r="47" spans="1:6" ht="12">
      <c r="A47" s="2" t="s">
        <v>114</v>
      </c>
      <c r="B47" s="64"/>
      <c r="C47" s="64"/>
      <c r="D47" s="64"/>
      <c r="E47" s="64"/>
      <c r="F47" s="64"/>
    </row>
    <row r="48" spans="1:6" ht="12">
      <c r="A48" s="2" t="s">
        <v>51</v>
      </c>
      <c r="B48" s="64"/>
      <c r="C48" s="64"/>
      <c r="D48" s="64"/>
      <c r="E48" s="64"/>
      <c r="F48" s="64"/>
    </row>
    <row r="49" spans="1:6" ht="12">
      <c r="A49" s="2"/>
      <c r="B49" s="64"/>
      <c r="C49" s="64"/>
      <c r="D49" s="64"/>
      <c r="E49" s="64"/>
      <c r="F49" s="64"/>
    </row>
    <row r="50" spans="1:6" ht="12.75" thickBot="1">
      <c r="A50" s="2" t="s">
        <v>115</v>
      </c>
      <c r="B50" s="65">
        <f>B42/60402*100</f>
        <v>2.9618224562100592</v>
      </c>
      <c r="C50" s="65">
        <v>-6.372597596106086</v>
      </c>
      <c r="D50" s="63"/>
      <c r="E50" s="65">
        <f>E42/60402*100</f>
        <v>2.9618224562100592</v>
      </c>
      <c r="F50" s="65">
        <v>-6.372597596106086</v>
      </c>
    </row>
    <row r="51" spans="1:6" ht="12.75" thickTop="1">
      <c r="A51" s="2"/>
      <c r="B51" s="64"/>
      <c r="C51" s="64"/>
      <c r="D51" s="63"/>
      <c r="E51" s="64"/>
      <c r="F51" s="64"/>
    </row>
    <row r="52" spans="1:6" ht="12">
      <c r="A52" s="2" t="s">
        <v>7</v>
      </c>
      <c r="B52" s="1"/>
      <c r="C52" s="1"/>
      <c r="D52" s="1"/>
      <c r="E52" s="1"/>
      <c r="F52" s="1"/>
    </row>
    <row r="53" spans="1:6" ht="12">
      <c r="A53" s="2"/>
      <c r="B53" s="16"/>
      <c r="C53" s="16"/>
      <c r="D53" s="16"/>
      <c r="E53" s="16"/>
      <c r="F53" s="16"/>
    </row>
    <row r="54" spans="1:6" ht="12">
      <c r="A54" s="2"/>
      <c r="B54" s="1"/>
      <c r="C54" s="1"/>
      <c r="D54" s="1"/>
      <c r="E54" s="1"/>
      <c r="F54" s="1"/>
    </row>
    <row r="55" spans="1:6" ht="12">
      <c r="A55" s="2" t="s">
        <v>54</v>
      </c>
      <c r="B55" s="1"/>
      <c r="C55" s="1"/>
      <c r="D55" s="1"/>
      <c r="E55" s="1"/>
      <c r="F55" s="1"/>
    </row>
    <row r="56" spans="1:6" ht="12">
      <c r="A56" s="2" t="s">
        <v>100</v>
      </c>
      <c r="B56" s="1"/>
      <c r="C56" s="1"/>
      <c r="D56" s="1"/>
      <c r="E56" s="1"/>
      <c r="F56" s="1"/>
    </row>
    <row r="57" spans="1:6" ht="12">
      <c r="A57" s="2"/>
      <c r="B57" s="1"/>
      <c r="C57" s="1"/>
      <c r="D57" s="1"/>
      <c r="E57" s="1"/>
      <c r="F57" s="1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9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zoomScalePageLayoutView="0" workbookViewId="0" topLeftCell="A25">
      <selection activeCell="C17" sqref="C17"/>
    </sheetView>
  </sheetViews>
  <sheetFormatPr defaultColWidth="8.00390625" defaultRowHeight="15.75"/>
  <cols>
    <col min="1" max="1" width="40.50390625" style="13" customWidth="1"/>
    <col min="2" max="2" width="12.375" style="13" bestFit="1" customWidth="1"/>
    <col min="3" max="3" width="13.75390625" style="17" customWidth="1"/>
    <col min="4" max="4" width="13.75390625" style="13" customWidth="1"/>
    <col min="5" max="16384" width="8.00390625" style="13" customWidth="1"/>
  </cols>
  <sheetData>
    <row r="1" spans="1:3" ht="12">
      <c r="A1" s="18" t="s">
        <v>117</v>
      </c>
      <c r="B1" s="18"/>
      <c r="C1" s="42"/>
    </row>
    <row r="2" spans="1:3" ht="12">
      <c r="A2" s="33" t="s">
        <v>118</v>
      </c>
      <c r="B2" s="18"/>
      <c r="C2" s="42"/>
    </row>
    <row r="3" spans="1:2" ht="12">
      <c r="A3" s="18" t="s">
        <v>5</v>
      </c>
      <c r="B3" s="18"/>
    </row>
    <row r="4" spans="1:2" ht="12">
      <c r="A4" s="18" t="s">
        <v>55</v>
      </c>
      <c r="B4" s="18"/>
    </row>
    <row r="5" spans="1:2" ht="12">
      <c r="A5" s="19" t="s">
        <v>102</v>
      </c>
      <c r="B5" s="19"/>
    </row>
    <row r="7" ht="12">
      <c r="D7" s="22"/>
    </row>
    <row r="8" spans="3:4" ht="12">
      <c r="C8" s="43" t="s">
        <v>103</v>
      </c>
      <c r="D8" s="21" t="s">
        <v>104</v>
      </c>
    </row>
    <row r="9" spans="3:4" ht="12">
      <c r="C9" s="44" t="s">
        <v>6</v>
      </c>
      <c r="D9" s="22" t="s">
        <v>6</v>
      </c>
    </row>
    <row r="11" ht="12">
      <c r="A11" s="18" t="s">
        <v>31</v>
      </c>
    </row>
    <row r="13" ht="12">
      <c r="A13" s="18" t="s">
        <v>32</v>
      </c>
    </row>
    <row r="14" spans="1:4" ht="12">
      <c r="A14" s="13" t="s">
        <v>41</v>
      </c>
      <c r="C14" s="45">
        <v>39768</v>
      </c>
      <c r="D14" s="45">
        <v>40242</v>
      </c>
    </row>
    <row r="15" spans="1:4" ht="12">
      <c r="A15" s="13" t="s">
        <v>79</v>
      </c>
      <c r="C15" s="45">
        <v>836</v>
      </c>
      <c r="D15" s="45">
        <v>979</v>
      </c>
    </row>
    <row r="16" spans="1:4" ht="12">
      <c r="A16" s="13" t="s">
        <v>62</v>
      </c>
      <c r="C16" s="45">
        <v>3047</v>
      </c>
      <c r="D16" s="45">
        <v>3456</v>
      </c>
    </row>
    <row r="17" spans="1:6" ht="12">
      <c r="A17" s="13" t="s">
        <v>87</v>
      </c>
      <c r="C17" s="45">
        <v>1476</v>
      </c>
      <c r="D17" s="45">
        <v>2881</v>
      </c>
      <c r="F17" s="67"/>
    </row>
    <row r="18" spans="1:5" ht="12">
      <c r="A18" s="13" t="s">
        <v>29</v>
      </c>
      <c r="C18" s="50">
        <v>1879</v>
      </c>
      <c r="D18" s="50">
        <v>1879</v>
      </c>
      <c r="E18" s="67"/>
    </row>
    <row r="19" spans="3:4" ht="12">
      <c r="C19" s="17">
        <f>SUM(C14:C18)</f>
        <v>47006</v>
      </c>
      <c r="D19" s="17">
        <f>SUM(D14:D18)</f>
        <v>49437</v>
      </c>
    </row>
    <row r="20" ht="12">
      <c r="D20" s="17"/>
    </row>
    <row r="21" spans="1:4" ht="12">
      <c r="A21" s="18" t="s">
        <v>42</v>
      </c>
      <c r="D21" s="17"/>
    </row>
    <row r="22" ht="12">
      <c r="D22" s="17"/>
    </row>
    <row r="23" spans="1:6" ht="12">
      <c r="A23" s="13" t="s">
        <v>1</v>
      </c>
      <c r="C23" s="45">
        <v>15684</v>
      </c>
      <c r="D23" s="45">
        <v>9577</v>
      </c>
      <c r="E23" s="67"/>
      <c r="F23" s="67"/>
    </row>
    <row r="24" spans="1:6" ht="12">
      <c r="A24" s="13" t="s">
        <v>17</v>
      </c>
      <c r="C24" s="45">
        <v>32209</v>
      </c>
      <c r="D24" s="45">
        <v>50587</v>
      </c>
      <c r="E24" s="67"/>
      <c r="F24" s="67"/>
    </row>
    <row r="25" spans="1:5" ht="12">
      <c r="A25" s="13" t="s">
        <v>93</v>
      </c>
      <c r="C25" s="45">
        <v>37532</v>
      </c>
      <c r="D25" s="45">
        <v>29598</v>
      </c>
      <c r="E25" s="67"/>
    </row>
    <row r="26" spans="1:5" ht="12">
      <c r="A26" s="13" t="s">
        <v>43</v>
      </c>
      <c r="C26" s="45">
        <v>46</v>
      </c>
      <c r="D26" s="45">
        <v>7</v>
      </c>
      <c r="E26" s="67"/>
    </row>
    <row r="27" spans="1:4" ht="12">
      <c r="A27" s="13" t="s">
        <v>30</v>
      </c>
      <c r="C27" s="50">
        <v>35165</v>
      </c>
      <c r="D27" s="50">
        <v>152591</v>
      </c>
    </row>
    <row r="28" spans="3:4" ht="12">
      <c r="C28" s="17">
        <f>SUM(C23:C27)</f>
        <v>120636</v>
      </c>
      <c r="D28" s="17">
        <f>SUM(D23:D27)</f>
        <v>242360</v>
      </c>
    </row>
    <row r="29" ht="12">
      <c r="D29" s="17"/>
    </row>
    <row r="30" spans="1:4" ht="12.75" thickBot="1">
      <c r="A30" s="18" t="s">
        <v>33</v>
      </c>
      <c r="C30" s="46">
        <f>C19+C28</f>
        <v>167642</v>
      </c>
      <c r="D30" s="46">
        <f>D19+D28</f>
        <v>291797</v>
      </c>
    </row>
    <row r="31" spans="1:4" ht="12.75" thickTop="1">
      <c r="A31" s="18"/>
      <c r="D31" s="17"/>
    </row>
    <row r="32" spans="1:4" ht="12">
      <c r="A32" s="18"/>
      <c r="D32" s="17"/>
    </row>
    <row r="33" spans="1:4" ht="12">
      <c r="A33" s="18" t="s">
        <v>34</v>
      </c>
      <c r="D33" s="17"/>
    </row>
    <row r="34" spans="1:4" ht="12">
      <c r="A34" s="18"/>
      <c r="D34" s="17"/>
    </row>
    <row r="35" spans="1:4" ht="12">
      <c r="A35" s="18" t="s">
        <v>35</v>
      </c>
      <c r="D35" s="17"/>
    </row>
    <row r="36" spans="1:4" ht="12">
      <c r="A36" s="18"/>
      <c r="D36" s="17"/>
    </row>
    <row r="37" spans="1:4" ht="12">
      <c r="A37" s="13" t="s">
        <v>44</v>
      </c>
      <c r="C37" s="45">
        <v>64528</v>
      </c>
      <c r="D37" s="45">
        <v>64528</v>
      </c>
    </row>
    <row r="38" spans="1:6" ht="12">
      <c r="A38" s="13" t="s">
        <v>9</v>
      </c>
      <c r="C38" s="50">
        <f>51359</f>
        <v>51359</v>
      </c>
      <c r="D38" s="50">
        <v>49570</v>
      </c>
      <c r="F38" s="67"/>
    </row>
    <row r="39" spans="3:6" ht="12">
      <c r="C39" s="17">
        <f>SUM(C37:C38)</f>
        <v>115887</v>
      </c>
      <c r="D39" s="17">
        <f>SUM(D37:D38)</f>
        <v>114098</v>
      </c>
      <c r="F39" s="67"/>
    </row>
    <row r="40" spans="1:6" ht="12">
      <c r="A40" s="13" t="s">
        <v>65</v>
      </c>
      <c r="C40" s="50">
        <v>7292</v>
      </c>
      <c r="D40" s="50">
        <v>7228</v>
      </c>
      <c r="F40" s="67"/>
    </row>
    <row r="41" spans="1:6" ht="12">
      <c r="A41" s="18" t="s">
        <v>45</v>
      </c>
      <c r="C41" s="47">
        <f>C39+C40</f>
        <v>123179</v>
      </c>
      <c r="D41" s="47">
        <f>D39+D40</f>
        <v>121326</v>
      </c>
      <c r="F41" s="67"/>
    </row>
    <row r="42" spans="3:6" ht="12">
      <c r="C42" s="48"/>
      <c r="D42" s="48"/>
      <c r="F42" s="67"/>
    </row>
    <row r="43" spans="3:4" ht="12">
      <c r="C43" s="48"/>
      <c r="D43" s="48"/>
    </row>
    <row r="44" spans="1:4" ht="12">
      <c r="A44" s="18" t="s">
        <v>46</v>
      </c>
      <c r="D44" s="17"/>
    </row>
    <row r="45" spans="1:4" ht="12">
      <c r="A45" s="13" t="s">
        <v>10</v>
      </c>
      <c r="C45" s="45">
        <v>2539</v>
      </c>
      <c r="D45" s="45">
        <v>2850</v>
      </c>
    </row>
    <row r="46" spans="1:6" ht="12">
      <c r="A46" s="13" t="s">
        <v>90</v>
      </c>
      <c r="C46" s="45">
        <v>1485</v>
      </c>
      <c r="D46" s="45">
        <v>1568</v>
      </c>
      <c r="F46" s="67"/>
    </row>
    <row r="47" spans="3:4" ht="12">
      <c r="C47" s="47">
        <f>SUM(C45:C46)</f>
        <v>4024</v>
      </c>
      <c r="D47" s="47">
        <f>SUM(D45:D46)</f>
        <v>4418</v>
      </c>
    </row>
    <row r="48" spans="1:4" ht="12">
      <c r="A48" s="18"/>
      <c r="D48" s="17"/>
    </row>
    <row r="49" spans="1:4" ht="12">
      <c r="A49" s="18"/>
      <c r="D49" s="17"/>
    </row>
    <row r="50" spans="1:4" ht="12">
      <c r="A50" s="18" t="s">
        <v>48</v>
      </c>
      <c r="D50" s="17"/>
    </row>
    <row r="51" ht="12">
      <c r="D51" s="17"/>
    </row>
    <row r="52" spans="1:4" ht="12">
      <c r="A52" s="13" t="s">
        <v>47</v>
      </c>
      <c r="C52" s="45">
        <v>20911</v>
      </c>
      <c r="D52" s="45">
        <v>143919</v>
      </c>
    </row>
    <row r="53" spans="1:4" ht="12">
      <c r="A53" s="13" t="s">
        <v>94</v>
      </c>
      <c r="C53" s="45">
        <v>17200</v>
      </c>
      <c r="D53" s="45">
        <v>19601</v>
      </c>
    </row>
    <row r="54" spans="1:4" ht="12">
      <c r="A54" s="13" t="s">
        <v>67</v>
      </c>
      <c r="C54" s="45">
        <v>1828</v>
      </c>
      <c r="D54" s="45">
        <v>2030</v>
      </c>
    </row>
    <row r="55" spans="1:4" ht="12">
      <c r="A55" s="13" t="s">
        <v>90</v>
      </c>
      <c r="C55" s="45">
        <v>330</v>
      </c>
      <c r="D55" s="45">
        <v>330</v>
      </c>
    </row>
    <row r="56" spans="1:4" ht="12">
      <c r="A56" s="13" t="s">
        <v>2</v>
      </c>
      <c r="C56" s="45">
        <v>170</v>
      </c>
      <c r="D56" s="45">
        <v>173</v>
      </c>
    </row>
    <row r="57" spans="3:6" ht="12">
      <c r="C57" s="47">
        <f>SUM(C52:C56)</f>
        <v>40439</v>
      </c>
      <c r="D57" s="47">
        <f>SUM(D52:D56)</f>
        <v>166053</v>
      </c>
      <c r="E57" s="67"/>
      <c r="F57" s="67"/>
    </row>
    <row r="58" ht="12">
      <c r="D58" s="17"/>
    </row>
    <row r="59" spans="1:4" ht="12">
      <c r="A59" s="18" t="s">
        <v>49</v>
      </c>
      <c r="C59" s="17">
        <f>C47+C57</f>
        <v>44463</v>
      </c>
      <c r="D59" s="17">
        <f>D47+D57</f>
        <v>170471</v>
      </c>
    </row>
    <row r="60" ht="12">
      <c r="D60" s="17"/>
    </row>
    <row r="61" spans="1:4" ht="12.75" thickBot="1">
      <c r="A61" s="18" t="s">
        <v>36</v>
      </c>
      <c r="C61" s="46">
        <f>C41+C59</f>
        <v>167642</v>
      </c>
      <c r="D61" s="46">
        <f>D41+D59</f>
        <v>291797</v>
      </c>
    </row>
    <row r="62" ht="12.75" thickTop="1">
      <c r="D62" s="14"/>
    </row>
    <row r="63" spans="2:4" ht="12">
      <c r="B63" s="74"/>
      <c r="C63" s="67"/>
      <c r="D63" s="67"/>
    </row>
    <row r="65" spans="1:4" ht="12">
      <c r="A65" s="13" t="s">
        <v>38</v>
      </c>
      <c r="C65" s="73">
        <f>C39/60402</f>
        <v>1.9185954107479886</v>
      </c>
      <c r="D65" s="73">
        <f>D39/60402</f>
        <v>1.888977186185888</v>
      </c>
    </row>
    <row r="66" ht="12">
      <c r="C66" s="13"/>
    </row>
    <row r="67" ht="12">
      <c r="A67" s="13" t="s">
        <v>57</v>
      </c>
    </row>
    <row r="68" spans="1:4" ht="12">
      <c r="A68" s="13" t="s">
        <v>100</v>
      </c>
      <c r="C68" s="52"/>
      <c r="D68" s="52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PageLayoutView="0" workbookViewId="0" topLeftCell="A1">
      <selection activeCell="A1" sqref="A1"/>
    </sheetView>
  </sheetViews>
  <sheetFormatPr defaultColWidth="8.00390625" defaultRowHeight="15.75"/>
  <cols>
    <col min="1" max="1" width="2.25390625" style="13" customWidth="1"/>
    <col min="2" max="2" width="8.00390625" style="13" customWidth="1"/>
    <col min="3" max="3" width="36.125" style="13" customWidth="1"/>
    <col min="4" max="4" width="10.75390625" style="13" customWidth="1"/>
    <col min="5" max="5" width="12.25390625" style="13" bestFit="1" customWidth="1"/>
    <col min="6" max="6" width="2.00390625" style="13" customWidth="1"/>
    <col min="7" max="7" width="13.375" style="38" bestFit="1" customWidth="1"/>
    <col min="8" max="16384" width="8.00390625" style="13" customWidth="1"/>
  </cols>
  <sheetData>
    <row r="1" ht="12">
      <c r="A1" s="18" t="s">
        <v>117</v>
      </c>
    </row>
    <row r="2" ht="12">
      <c r="A2" s="33" t="s">
        <v>118</v>
      </c>
    </row>
    <row r="3" ht="12">
      <c r="A3" s="18" t="s">
        <v>5</v>
      </c>
    </row>
    <row r="4" ht="12">
      <c r="A4" s="18" t="s">
        <v>56</v>
      </c>
    </row>
    <row r="5" ht="12">
      <c r="A5" s="37" t="str">
        <f>'Income Statement'!A5</f>
        <v>For the first quarter ended 31 March 2020</v>
      </c>
    </row>
    <row r="8" ht="12">
      <c r="A8" s="18"/>
    </row>
    <row r="9" spans="1:7" ht="12">
      <c r="A9" s="18"/>
      <c r="G9" s="39"/>
    </row>
    <row r="10" spans="1:7" ht="12">
      <c r="A10" s="18"/>
      <c r="E10" s="54">
        <v>2020</v>
      </c>
      <c r="G10" s="75">
        <v>2019</v>
      </c>
    </row>
    <row r="11" spans="1:7" ht="12">
      <c r="A11" s="18"/>
      <c r="E11" s="55" t="s">
        <v>95</v>
      </c>
      <c r="G11" s="39" t="s">
        <v>95</v>
      </c>
    </row>
    <row r="12" spans="5:7" ht="12">
      <c r="E12" s="3">
        <v>43555</v>
      </c>
      <c r="G12" s="3">
        <v>43190</v>
      </c>
    </row>
    <row r="13" spans="5:7" ht="12">
      <c r="E13" s="55" t="s">
        <v>6</v>
      </c>
      <c r="G13" s="39" t="s">
        <v>6</v>
      </c>
    </row>
    <row r="14" ht="12">
      <c r="E14" s="3"/>
    </row>
    <row r="15" spans="2:3" ht="12">
      <c r="B15" s="10" t="s">
        <v>11</v>
      </c>
      <c r="C15" s="23"/>
    </row>
    <row r="16" spans="2:7" ht="12">
      <c r="B16" s="4" t="s">
        <v>116</v>
      </c>
      <c r="C16" s="5"/>
      <c r="E16" s="38">
        <v>1853</v>
      </c>
      <c r="F16" s="28"/>
      <c r="G16" s="38">
        <v>-3796</v>
      </c>
    </row>
    <row r="17" spans="2:6" ht="12">
      <c r="B17" s="4"/>
      <c r="C17" s="5"/>
      <c r="E17" s="38"/>
      <c r="F17" s="28"/>
    </row>
    <row r="18" spans="2:6" ht="12">
      <c r="B18" s="4" t="s">
        <v>12</v>
      </c>
      <c r="C18" s="5"/>
      <c r="E18" s="38"/>
      <c r="F18" s="28"/>
    </row>
    <row r="19" spans="2:7" ht="11.25" customHeight="1">
      <c r="B19" s="4"/>
      <c r="C19" s="5" t="s">
        <v>13</v>
      </c>
      <c r="E19" s="38">
        <v>1013</v>
      </c>
      <c r="F19" s="28"/>
      <c r="G19" s="38">
        <v>1075</v>
      </c>
    </row>
    <row r="20" spans="2:7" ht="11.25" customHeight="1">
      <c r="B20" s="4"/>
      <c r="C20" s="5" t="s">
        <v>2</v>
      </c>
      <c r="E20" s="38">
        <v>41</v>
      </c>
      <c r="F20" s="28"/>
      <c r="G20" s="38">
        <v>35</v>
      </c>
    </row>
    <row r="21" spans="2:7" ht="11.25" customHeight="1">
      <c r="B21" s="4"/>
      <c r="C21" s="5" t="s">
        <v>83</v>
      </c>
      <c r="E21" s="38">
        <v>0</v>
      </c>
      <c r="F21" s="28"/>
      <c r="G21" s="38">
        <v>7</v>
      </c>
    </row>
    <row r="22" spans="2:7" ht="11.25" customHeight="1">
      <c r="B22" s="4"/>
      <c r="C22" s="5" t="s">
        <v>14</v>
      </c>
      <c r="E22" s="38">
        <v>99</v>
      </c>
      <c r="F22" s="28"/>
      <c r="G22" s="38">
        <v>250</v>
      </c>
    </row>
    <row r="23" spans="2:7" ht="11.25" customHeight="1">
      <c r="B23" s="4"/>
      <c r="C23" s="5" t="s">
        <v>15</v>
      </c>
      <c r="E23" s="40">
        <v>-530</v>
      </c>
      <c r="F23" s="30"/>
      <c r="G23" s="40">
        <v>-227</v>
      </c>
    </row>
    <row r="24" spans="2:7" ht="11.25" customHeight="1">
      <c r="B24" s="4"/>
      <c r="C24" s="5" t="s">
        <v>80</v>
      </c>
      <c r="E24" s="49">
        <v>0</v>
      </c>
      <c r="F24" s="28"/>
      <c r="G24" s="49">
        <v>0</v>
      </c>
    </row>
    <row r="25" spans="2:7" ht="11.25" customHeight="1">
      <c r="B25" s="4"/>
      <c r="C25" s="5"/>
      <c r="E25" s="40"/>
      <c r="F25" s="30"/>
      <c r="G25" s="41"/>
    </row>
    <row r="26" spans="2:7" ht="11.25" customHeight="1">
      <c r="B26" s="4"/>
      <c r="C26" s="5"/>
      <c r="E26" s="41">
        <f>SUM(E16:E24)</f>
        <v>2476</v>
      </c>
      <c r="F26" s="28"/>
      <c r="G26" s="41">
        <f>SUM(G16:G24)</f>
        <v>-2656</v>
      </c>
    </row>
    <row r="27" spans="2:7" ht="11.25" customHeight="1">
      <c r="B27" s="4"/>
      <c r="C27" s="5"/>
      <c r="E27" s="38"/>
      <c r="F27" s="28"/>
      <c r="G27" s="41"/>
    </row>
    <row r="28" spans="2:7" ht="11.25" customHeight="1">
      <c r="B28" s="6" t="s">
        <v>16</v>
      </c>
      <c r="C28" s="5"/>
      <c r="E28" s="38"/>
      <c r="F28" s="28"/>
      <c r="G28" s="41"/>
    </row>
    <row r="29" spans="2:7" ht="11.25" customHeight="1">
      <c r="B29" s="4"/>
      <c r="C29" s="4" t="s">
        <v>1</v>
      </c>
      <c r="E29" s="38">
        <v>-4407</v>
      </c>
      <c r="F29" s="28"/>
      <c r="G29" s="38">
        <v>-845</v>
      </c>
    </row>
    <row r="30" spans="2:7" ht="11.25" customHeight="1">
      <c r="B30" s="4"/>
      <c r="C30" s="4" t="s">
        <v>17</v>
      </c>
      <c r="E30" s="38">
        <v>10558</v>
      </c>
      <c r="F30" s="28"/>
      <c r="G30" s="38">
        <v>15837</v>
      </c>
    </row>
    <row r="31" spans="2:8" ht="11.25" customHeight="1">
      <c r="B31" s="4"/>
      <c r="C31" s="4" t="s">
        <v>18</v>
      </c>
      <c r="E31" s="49">
        <v>-126633</v>
      </c>
      <c r="F31" s="30"/>
      <c r="G31" s="49">
        <v>-15197</v>
      </c>
      <c r="H31" s="68"/>
    </row>
    <row r="32" spans="2:7" ht="11.25" customHeight="1">
      <c r="B32" s="25" t="s">
        <v>63</v>
      </c>
      <c r="C32" s="5"/>
      <c r="E32" s="38">
        <f>SUM(E26:E31)</f>
        <v>-118006</v>
      </c>
      <c r="F32" s="28"/>
      <c r="G32" s="38">
        <f>SUM(G26:G31)</f>
        <v>-2861</v>
      </c>
    </row>
    <row r="33" spans="2:7" ht="11.25" customHeight="1">
      <c r="B33" s="25"/>
      <c r="C33" s="5"/>
      <c r="E33" s="38"/>
      <c r="F33" s="28"/>
      <c r="G33" s="41"/>
    </row>
    <row r="34" spans="2:7" ht="11.25" customHeight="1">
      <c r="B34" s="25"/>
      <c r="C34" s="5" t="s">
        <v>19</v>
      </c>
      <c r="E34" s="38">
        <v>-99</v>
      </c>
      <c r="F34" s="28"/>
      <c r="G34" s="38">
        <v>-250</v>
      </c>
    </row>
    <row r="35" spans="2:7" ht="11.25" customHeight="1">
      <c r="B35" s="25"/>
      <c r="C35" s="5" t="s">
        <v>97</v>
      </c>
      <c r="E35" s="38">
        <v>-83</v>
      </c>
      <c r="F35" s="28"/>
      <c r="G35" s="38">
        <v>-98</v>
      </c>
    </row>
    <row r="36" spans="2:7" ht="11.25" customHeight="1" thickBot="1">
      <c r="B36" s="6" t="s">
        <v>99</v>
      </c>
      <c r="C36" s="5"/>
      <c r="E36" s="56">
        <f>SUM(E32:E35)</f>
        <v>-118188</v>
      </c>
      <c r="F36" s="28"/>
      <c r="G36" s="56">
        <f>SUM(G32:G35)</f>
        <v>-3209</v>
      </c>
    </row>
    <row r="37" spans="2:7" ht="11.25" customHeight="1" thickTop="1">
      <c r="B37" s="4"/>
      <c r="C37" s="5"/>
      <c r="E37" s="38"/>
      <c r="F37" s="28"/>
      <c r="G37" s="41"/>
    </row>
    <row r="38" spans="2:7" ht="11.25" customHeight="1">
      <c r="B38" s="10" t="s">
        <v>20</v>
      </c>
      <c r="C38" s="5"/>
      <c r="E38" s="38"/>
      <c r="F38" s="28"/>
      <c r="G38" s="41"/>
    </row>
    <row r="39" spans="2:7" ht="11.25" customHeight="1">
      <c r="B39" s="7" t="s">
        <v>21</v>
      </c>
      <c r="C39" s="5"/>
      <c r="D39" s="32"/>
      <c r="E39" s="38">
        <v>-396</v>
      </c>
      <c r="F39" s="28"/>
      <c r="G39" s="38">
        <v>-567</v>
      </c>
    </row>
    <row r="40" spans="2:7" ht="11.25" customHeight="1">
      <c r="B40" s="4" t="s">
        <v>22</v>
      </c>
      <c r="C40" s="5"/>
      <c r="E40" s="38">
        <v>530</v>
      </c>
      <c r="F40" s="28"/>
      <c r="G40" s="38">
        <v>227</v>
      </c>
    </row>
    <row r="41" spans="2:7" ht="11.25" customHeight="1" thickBot="1">
      <c r="B41" s="4"/>
      <c r="C41" s="5"/>
      <c r="E41" s="56">
        <f>SUM(E39:E40)</f>
        <v>134</v>
      </c>
      <c r="F41" s="28"/>
      <c r="G41" s="56">
        <f>SUM(G39:G40)</f>
        <v>-340</v>
      </c>
    </row>
    <row r="42" spans="2:7" ht="11.25" customHeight="1" thickTop="1">
      <c r="B42" s="4"/>
      <c r="C42" s="5"/>
      <c r="E42" s="38"/>
      <c r="F42" s="28"/>
      <c r="G42" s="41"/>
    </row>
    <row r="43" spans="2:7" ht="11.25" customHeight="1">
      <c r="B43" s="10" t="s">
        <v>23</v>
      </c>
      <c r="C43" s="5"/>
      <c r="E43" s="38"/>
      <c r="F43" s="28"/>
      <c r="G43" s="41"/>
    </row>
    <row r="44" spans="2:7" ht="11.25" customHeight="1">
      <c r="B44" s="7" t="s">
        <v>52</v>
      </c>
      <c r="C44" s="5"/>
      <c r="E44" s="38">
        <v>913</v>
      </c>
      <c r="F44" s="28"/>
      <c r="G44" s="38">
        <v>-153</v>
      </c>
    </row>
    <row r="45" spans="2:7" ht="11.25" customHeight="1">
      <c r="B45" s="7" t="s">
        <v>109</v>
      </c>
      <c r="C45" s="5"/>
      <c r="E45" s="38">
        <v>-83</v>
      </c>
      <c r="F45" s="28"/>
      <c r="G45" s="38">
        <v>-83</v>
      </c>
    </row>
    <row r="46" spans="2:7" ht="11.25" customHeight="1">
      <c r="B46" s="7" t="s">
        <v>81</v>
      </c>
      <c r="C46" s="5"/>
      <c r="E46" s="38">
        <v>-202</v>
      </c>
      <c r="F46" s="28"/>
      <c r="G46" s="38">
        <v>-225</v>
      </c>
    </row>
    <row r="47" spans="2:7" ht="11.25" customHeight="1" hidden="1">
      <c r="B47" s="7" t="s">
        <v>68</v>
      </c>
      <c r="C47" s="5"/>
      <c r="E47" s="38">
        <v>0</v>
      </c>
      <c r="F47" s="28"/>
      <c r="G47" s="41"/>
    </row>
    <row r="48" spans="2:7" ht="11.25" customHeight="1" thickBot="1">
      <c r="B48" s="4"/>
      <c r="C48" s="5"/>
      <c r="E48" s="56">
        <f>SUM(E44:E47)</f>
        <v>628</v>
      </c>
      <c r="F48" s="28"/>
      <c r="G48" s="56">
        <f>SUM(G44:G46)</f>
        <v>-461</v>
      </c>
    </row>
    <row r="49" spans="2:7" ht="11.25" customHeight="1" thickTop="1">
      <c r="B49" s="4"/>
      <c r="C49" s="5"/>
      <c r="E49" s="38"/>
      <c r="F49" s="28"/>
      <c r="G49" s="41"/>
    </row>
    <row r="50" spans="2:7" ht="11.25" customHeight="1">
      <c r="B50" s="7" t="s">
        <v>98</v>
      </c>
      <c r="C50" s="5"/>
      <c r="E50" s="38">
        <f>E36+E41+E48</f>
        <v>-117426</v>
      </c>
      <c r="F50" s="28"/>
      <c r="G50" s="38">
        <f>G36+G41+G48</f>
        <v>-4010</v>
      </c>
    </row>
    <row r="51" spans="2:6" ht="11.25" customHeight="1">
      <c r="B51" s="8"/>
      <c r="C51" s="9"/>
      <c r="E51" s="38"/>
      <c r="F51" s="28"/>
    </row>
    <row r="52" spans="2:7" ht="11.25" customHeight="1">
      <c r="B52" s="10" t="s">
        <v>24</v>
      </c>
      <c r="C52" s="11"/>
      <c r="E52" s="38">
        <f>'Balance Sheet'!D27</f>
        <v>152591</v>
      </c>
      <c r="F52" s="28"/>
      <c r="G52" s="38">
        <v>36209</v>
      </c>
    </row>
    <row r="53" spans="2:7" ht="11.25" customHeight="1">
      <c r="B53" s="7"/>
      <c r="C53" s="5"/>
      <c r="E53" s="38"/>
      <c r="F53" s="28"/>
      <c r="G53" s="41"/>
    </row>
    <row r="54" spans="2:7" ht="11.25" customHeight="1" thickBot="1">
      <c r="B54" s="10" t="s">
        <v>25</v>
      </c>
      <c r="C54" s="12"/>
      <c r="E54" s="56">
        <f>SUM(E50:E53)</f>
        <v>35165</v>
      </c>
      <c r="F54" s="28"/>
      <c r="G54" s="56">
        <f>SUM(G50:G53)</f>
        <v>32199</v>
      </c>
    </row>
    <row r="55" spans="5:7" ht="11.25" customHeight="1" thickTop="1">
      <c r="E55" s="38"/>
      <c r="F55" s="28"/>
      <c r="G55" s="41"/>
    </row>
    <row r="56" spans="5:7" ht="11.25" customHeight="1">
      <c r="E56" s="38"/>
      <c r="F56" s="28"/>
      <c r="G56" s="40"/>
    </row>
    <row r="57" spans="5:7" ht="11.25" customHeight="1">
      <c r="E57" s="57"/>
      <c r="G57" s="40"/>
    </row>
    <row r="58" spans="5:7" ht="11.25" customHeight="1">
      <c r="E58" s="26"/>
      <c r="G58" s="40"/>
    </row>
    <row r="59" spans="2:7" ht="11.25" customHeight="1">
      <c r="B59" s="13" t="s">
        <v>58</v>
      </c>
      <c r="G59" s="40"/>
    </row>
    <row r="60" spans="2:7" ht="11.25" customHeight="1">
      <c r="B60" s="13" t="s">
        <v>107</v>
      </c>
      <c r="G60" s="40"/>
    </row>
  </sheetData>
  <sheetProtection/>
  <protectedRanges>
    <protectedRange sqref="E24 G24" name="Range1"/>
  </protectedRange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5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A1">
      <selection activeCell="A1" sqref="A1"/>
    </sheetView>
  </sheetViews>
  <sheetFormatPr defaultColWidth="8.00390625" defaultRowHeight="15.75"/>
  <cols>
    <col min="1" max="1" width="39.875" style="13" customWidth="1"/>
    <col min="2" max="3" width="11.125" style="13" customWidth="1"/>
    <col min="4" max="4" width="11.875" style="13" bestFit="1" customWidth="1"/>
    <col min="5" max="8" width="11.125" style="13" customWidth="1"/>
    <col min="9" max="16384" width="8.00390625" style="13" customWidth="1"/>
  </cols>
  <sheetData>
    <row r="1" spans="1:2" ht="12">
      <c r="A1" s="18" t="s">
        <v>120</v>
      </c>
      <c r="B1" s="18"/>
    </row>
    <row r="2" spans="1:2" ht="12">
      <c r="A2" s="33" t="s">
        <v>118</v>
      </c>
      <c r="B2" s="18"/>
    </row>
    <row r="3" spans="1:2" ht="12">
      <c r="A3" s="18" t="s">
        <v>5</v>
      </c>
      <c r="B3" s="18"/>
    </row>
    <row r="4" spans="1:2" ht="12">
      <c r="A4" s="18" t="s">
        <v>26</v>
      </c>
      <c r="B4" s="18"/>
    </row>
    <row r="5" spans="1:2" ht="12">
      <c r="A5" s="37" t="str">
        <f>'Income Statement'!A5</f>
        <v>For the first quarter ended 31 March 2020</v>
      </c>
      <c r="B5" s="18"/>
    </row>
    <row r="7" ht="12">
      <c r="H7" s="20"/>
    </row>
    <row r="8" spans="2:8" ht="12">
      <c r="B8" s="22"/>
      <c r="C8" s="22"/>
      <c r="D8" s="22"/>
      <c r="E8" s="22"/>
      <c r="F8" s="22"/>
      <c r="G8" s="22"/>
      <c r="H8" s="22"/>
    </row>
    <row r="9" spans="2:8" ht="12">
      <c r="B9" s="22"/>
      <c r="C9" s="22" t="s">
        <v>84</v>
      </c>
      <c r="D9" s="22" t="s">
        <v>88</v>
      </c>
      <c r="E9" s="22" t="s">
        <v>4</v>
      </c>
      <c r="F9" s="22"/>
      <c r="G9" s="22" t="s">
        <v>66</v>
      </c>
      <c r="H9" s="22"/>
    </row>
    <row r="10" spans="2:8" ht="12">
      <c r="B10" s="21" t="s">
        <v>8</v>
      </c>
      <c r="C10" s="21" t="s">
        <v>85</v>
      </c>
      <c r="D10" s="21" t="s">
        <v>89</v>
      </c>
      <c r="E10" s="21" t="s">
        <v>60</v>
      </c>
      <c r="F10" s="21" t="s">
        <v>0</v>
      </c>
      <c r="G10" s="21" t="s">
        <v>50</v>
      </c>
      <c r="H10" s="21" t="s">
        <v>0</v>
      </c>
    </row>
    <row r="11" spans="2:8" ht="12">
      <c r="B11" s="22" t="s">
        <v>6</v>
      </c>
      <c r="C11" s="22" t="s">
        <v>6</v>
      </c>
      <c r="D11" s="22"/>
      <c r="E11" s="22" t="s">
        <v>6</v>
      </c>
      <c r="F11" s="22" t="s">
        <v>6</v>
      </c>
      <c r="G11" s="22" t="s">
        <v>6</v>
      </c>
      <c r="H11" s="22" t="s">
        <v>6</v>
      </c>
    </row>
    <row r="13" ht="12">
      <c r="A13" s="27" t="s">
        <v>105</v>
      </c>
    </row>
    <row r="14" ht="12">
      <c r="E14" s="28"/>
    </row>
    <row r="15" spans="1:8" ht="12">
      <c r="A15" s="13" t="s">
        <v>27</v>
      </c>
      <c r="B15" s="28">
        <v>64528</v>
      </c>
      <c r="C15" s="28">
        <v>0</v>
      </c>
      <c r="D15" s="28">
        <v>667</v>
      </c>
      <c r="E15" s="28">
        <v>48903</v>
      </c>
      <c r="F15" s="28">
        <f>SUM(B15:E15)</f>
        <v>114098</v>
      </c>
      <c r="G15" s="28">
        <v>7228</v>
      </c>
      <c r="H15" s="28">
        <f>SUM(F15:G15)</f>
        <v>121326</v>
      </c>
    </row>
    <row r="16" spans="2:8" ht="12">
      <c r="B16" s="28"/>
      <c r="C16" s="28"/>
      <c r="D16" s="28"/>
      <c r="E16" s="28"/>
      <c r="F16" s="28"/>
      <c r="G16" s="28"/>
      <c r="H16" s="28"/>
    </row>
    <row r="17" spans="1:8" ht="12">
      <c r="A17" s="13" t="s">
        <v>59</v>
      </c>
      <c r="B17" s="28">
        <v>0</v>
      </c>
      <c r="C17" s="28">
        <v>0</v>
      </c>
      <c r="D17" s="28">
        <v>0</v>
      </c>
      <c r="E17" s="28">
        <f>'Income Statement'!E42</f>
        <v>1789</v>
      </c>
      <c r="F17" s="28">
        <f>SUM(B17:E17)</f>
        <v>1789</v>
      </c>
      <c r="G17" s="28">
        <f>'Income Statement'!E43</f>
        <v>64</v>
      </c>
      <c r="H17" s="28">
        <f>SUM(F17:G17)</f>
        <v>1853</v>
      </c>
    </row>
    <row r="18" spans="2:8" ht="12">
      <c r="B18" s="28"/>
      <c r="C18" s="28"/>
      <c r="D18" s="28"/>
      <c r="E18" s="28"/>
      <c r="F18" s="28"/>
      <c r="G18" s="28"/>
      <c r="H18" s="28"/>
    </row>
    <row r="19" spans="1:8" ht="12">
      <c r="A19" s="13" t="s">
        <v>77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</row>
    <row r="20" spans="2:8" ht="12">
      <c r="B20" s="28"/>
      <c r="C20" s="28"/>
      <c r="D20" s="28"/>
      <c r="E20" s="28"/>
      <c r="F20" s="28"/>
      <c r="G20" s="28"/>
      <c r="H20" s="28"/>
    </row>
    <row r="21" spans="1:8" ht="12">
      <c r="A21" s="13" t="s">
        <v>53</v>
      </c>
      <c r="B21" s="28">
        <v>0</v>
      </c>
      <c r="C21" s="28"/>
      <c r="D21" s="28">
        <v>0</v>
      </c>
      <c r="E21" s="28">
        <v>0</v>
      </c>
      <c r="F21" s="28">
        <v>0</v>
      </c>
      <c r="G21" s="28">
        <v>0</v>
      </c>
      <c r="H21" s="28">
        <v>0</v>
      </c>
    </row>
    <row r="22" spans="2:8" ht="12">
      <c r="B22" s="28"/>
      <c r="C22" s="28"/>
      <c r="D22" s="28"/>
      <c r="E22" s="28"/>
      <c r="F22" s="28"/>
      <c r="G22" s="28"/>
      <c r="H22" s="28"/>
    </row>
    <row r="23" spans="1:12" ht="12.75" thickBot="1">
      <c r="A23" s="13" t="s">
        <v>28</v>
      </c>
      <c r="B23" s="31">
        <f>SUM(B15:B22)</f>
        <v>64528</v>
      </c>
      <c r="C23" s="31">
        <f aca="true" t="shared" si="0" ref="C23:H23">SUM(C15:C22)</f>
        <v>0</v>
      </c>
      <c r="D23" s="31">
        <f t="shared" si="0"/>
        <v>667</v>
      </c>
      <c r="E23" s="31">
        <f t="shared" si="0"/>
        <v>50692</v>
      </c>
      <c r="F23" s="31">
        <f t="shared" si="0"/>
        <v>115887</v>
      </c>
      <c r="G23" s="31">
        <f t="shared" si="0"/>
        <v>7292</v>
      </c>
      <c r="H23" s="31">
        <f t="shared" si="0"/>
        <v>123179</v>
      </c>
      <c r="J23" s="28"/>
      <c r="K23" s="28"/>
      <c r="L23" s="28"/>
    </row>
    <row r="24" spans="2:10" ht="12.75" thickTop="1">
      <c r="B24" s="28"/>
      <c r="C24" s="28"/>
      <c r="D24" s="28"/>
      <c r="E24" s="28"/>
      <c r="F24" s="28"/>
      <c r="G24" s="28"/>
      <c r="H24" s="28"/>
      <c r="J24" s="28"/>
    </row>
    <row r="25" spans="2:9" ht="12">
      <c r="B25" s="28"/>
      <c r="C25" s="28"/>
      <c r="D25" s="28"/>
      <c r="E25" s="28"/>
      <c r="F25" s="28"/>
      <c r="G25" s="28"/>
      <c r="H25" s="17"/>
      <c r="I25" s="28"/>
    </row>
    <row r="26" spans="1:12" ht="12">
      <c r="A26" s="27" t="s">
        <v>108</v>
      </c>
      <c r="B26" s="28"/>
      <c r="C26" s="28"/>
      <c r="D26" s="28"/>
      <c r="E26" s="28"/>
      <c r="F26" s="28"/>
      <c r="G26" s="28"/>
      <c r="H26" s="28"/>
      <c r="J26" s="28"/>
      <c r="K26" s="28"/>
      <c r="L26" s="28"/>
    </row>
    <row r="27" spans="2:12" ht="12">
      <c r="B27" s="28"/>
      <c r="C27" s="28"/>
      <c r="D27" s="28"/>
      <c r="E27" s="28"/>
      <c r="F27" s="28"/>
      <c r="G27" s="28"/>
      <c r="H27" s="28"/>
      <c r="L27" s="28"/>
    </row>
    <row r="28" spans="1:8" ht="12">
      <c r="A28" s="13" t="s">
        <v>27</v>
      </c>
      <c r="B28" s="28">
        <v>64528</v>
      </c>
      <c r="C28" s="28">
        <v>0</v>
      </c>
      <c r="D28" s="28">
        <v>592</v>
      </c>
      <c r="E28" s="76">
        <v>49784</v>
      </c>
      <c r="F28" s="28">
        <f>SUM(B28:E28)</f>
        <v>114904</v>
      </c>
      <c r="G28" s="76">
        <v>7805</v>
      </c>
      <c r="H28" s="76">
        <f>SUM(F28:G28)</f>
        <v>122709</v>
      </c>
    </row>
    <row r="29" spans="2:8" ht="12">
      <c r="B29" s="28"/>
      <c r="C29" s="28"/>
      <c r="D29" s="28"/>
      <c r="E29" s="76"/>
      <c r="F29" s="28"/>
      <c r="G29" s="76"/>
      <c r="H29" s="76"/>
    </row>
    <row r="30" spans="1:8" ht="12">
      <c r="A30" s="13" t="s">
        <v>59</v>
      </c>
      <c r="B30" s="28">
        <v>0</v>
      </c>
      <c r="C30" s="28">
        <v>0</v>
      </c>
      <c r="D30" s="28">
        <v>0</v>
      </c>
      <c r="E30" s="28">
        <v>-3849</v>
      </c>
      <c r="F30" s="28">
        <f>SUM(B30:E30)</f>
        <v>-3849</v>
      </c>
      <c r="G30" s="76">
        <v>53.311</v>
      </c>
      <c r="H30" s="28">
        <f>SUM(F30:G30)</f>
        <v>-3795.689</v>
      </c>
    </row>
    <row r="31" spans="2:8" ht="12">
      <c r="B31" s="28"/>
      <c r="C31" s="28"/>
      <c r="D31" s="28"/>
      <c r="E31" s="28"/>
      <c r="F31" s="28"/>
      <c r="G31" s="28"/>
      <c r="H31" s="28"/>
    </row>
    <row r="32" spans="1:8" ht="12">
      <c r="A32" s="13" t="s">
        <v>77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</row>
    <row r="33" spans="2:8" ht="12">
      <c r="B33" s="28"/>
      <c r="C33" s="28"/>
      <c r="D33" s="28"/>
      <c r="E33" s="28"/>
      <c r="F33" s="28"/>
      <c r="G33" s="28"/>
      <c r="H33" s="28"/>
    </row>
    <row r="34" spans="1:8" ht="12">
      <c r="A34" s="13" t="s">
        <v>53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</row>
    <row r="35" spans="2:8" ht="12">
      <c r="B35" s="51"/>
      <c r="C35" s="51"/>
      <c r="D35" s="51"/>
      <c r="E35" s="14"/>
      <c r="F35" s="14"/>
      <c r="G35" s="14"/>
      <c r="H35" s="14"/>
    </row>
    <row r="36" spans="1:8" ht="12.75" thickBot="1">
      <c r="A36" s="13" t="s">
        <v>28</v>
      </c>
      <c r="B36" s="31">
        <f>SUM(B28:B35)</f>
        <v>64528</v>
      </c>
      <c r="C36" s="31">
        <f aca="true" t="shared" si="1" ref="C36:H36">SUM(C28:C35)</f>
        <v>0</v>
      </c>
      <c r="D36" s="31">
        <f t="shared" si="1"/>
        <v>592</v>
      </c>
      <c r="E36" s="31">
        <f t="shared" si="1"/>
        <v>45935</v>
      </c>
      <c r="F36" s="31">
        <f t="shared" si="1"/>
        <v>111055</v>
      </c>
      <c r="G36" s="31">
        <f t="shared" si="1"/>
        <v>7858.311</v>
      </c>
      <c r="H36" s="31">
        <f t="shared" si="1"/>
        <v>118913.311</v>
      </c>
    </row>
    <row r="37" ht="12.75" thickTop="1"/>
    <row r="39" ht="12">
      <c r="A39" s="13" t="s">
        <v>61</v>
      </c>
    </row>
    <row r="40" ht="12">
      <c r="A40" s="13" t="s">
        <v>106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Sirajudin</dc:creator>
  <cp:keywords/>
  <dc:description/>
  <cp:lastModifiedBy>User</cp:lastModifiedBy>
  <cp:lastPrinted>2020-05-18T00:43:49Z</cp:lastPrinted>
  <dcterms:created xsi:type="dcterms:W3CDTF">2005-02-18T06:17:44Z</dcterms:created>
  <dcterms:modified xsi:type="dcterms:W3CDTF">2020-05-29T06:33:39Z</dcterms:modified>
  <cp:category/>
  <cp:version/>
  <cp:contentType/>
  <cp:contentStatus/>
</cp:coreProperties>
</file>